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D:\financiera6\01.Documents\11.VIGENCIA 2024\Estados Cartera\"/>
    </mc:Choice>
  </mc:AlternateContent>
  <xr:revisionPtr revIDLastSave="0" documentId="13_ncr:1_{2DF5072A-0955-46BF-BF3B-658673E238DF}" xr6:coauthVersionLast="36" xr6:coauthVersionMax="36" xr10:uidLastSave="{00000000-0000-0000-0000-000000000000}"/>
  <bookViews>
    <workbookView xWindow="0" yWindow="0" windowWidth="19440" windowHeight="6855" xr2:uid="{00000000-000D-0000-FFFF-FFFF00000000}"/>
  </bookViews>
  <sheets>
    <sheet name="Diciembre_2024" sheetId="26" r:id="rId1"/>
    <sheet name="2023-2024" sheetId="25" r:id="rId2"/>
  </sheets>
  <definedNames>
    <definedName name="_xlnm._FilterDatabase" localSheetId="1" hidden="1">'2023-2024'!$B$6:$J$330</definedName>
    <definedName name="_xlnm._FilterDatabase" localSheetId="0" hidden="1">Diciembre_2024!$B$6:$Q$305</definedName>
    <definedName name="_xlnm.Print_Titles" localSheetId="0">Diciembre_2024!$6:$6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2" i="26" l="1"/>
  <c r="L292" i="26"/>
  <c r="I292" i="26"/>
  <c r="F229" i="26" l="1"/>
  <c r="G229" i="26"/>
  <c r="I229" i="26"/>
  <c r="J229" i="26"/>
  <c r="K229" i="26"/>
  <c r="L229" i="26"/>
  <c r="M229" i="26"/>
  <c r="N229" i="26"/>
  <c r="O229" i="26"/>
  <c r="P229" i="26"/>
  <c r="E229" i="26"/>
  <c r="F330" i="25" l="1"/>
  <c r="E330" i="25"/>
  <c r="F297" i="25"/>
  <c r="E297" i="25"/>
  <c r="F295" i="25"/>
  <c r="E295" i="25"/>
  <c r="F273" i="25"/>
  <c r="E273" i="25"/>
  <c r="F260" i="25"/>
  <c r="E260" i="25"/>
  <c r="F258" i="25"/>
  <c r="E258" i="25"/>
  <c r="F250" i="25"/>
  <c r="E250" i="25"/>
  <c r="F229" i="25"/>
  <c r="E229" i="25"/>
  <c r="F226" i="25"/>
  <c r="E226" i="25"/>
  <c r="F209" i="25"/>
  <c r="E209" i="25"/>
  <c r="F207" i="25"/>
  <c r="E207" i="25"/>
  <c r="F202" i="25"/>
  <c r="E202" i="25"/>
  <c r="F177" i="25"/>
  <c r="E177" i="25"/>
  <c r="F174" i="25"/>
  <c r="E174" i="25"/>
  <c r="F172" i="25"/>
  <c r="E172" i="25"/>
  <c r="F170" i="25"/>
  <c r="E170" i="25"/>
  <c r="F168" i="25"/>
  <c r="E168" i="25"/>
  <c r="F166" i="25"/>
  <c r="E166" i="25"/>
  <c r="F138" i="25"/>
  <c r="E138" i="25"/>
  <c r="F86" i="25"/>
  <c r="E86" i="25"/>
  <c r="F83" i="25"/>
  <c r="E83" i="25"/>
  <c r="F67" i="25"/>
  <c r="E67" i="25"/>
  <c r="F35" i="25"/>
  <c r="E35" i="25"/>
  <c r="F31" i="25"/>
  <c r="E31" i="25"/>
  <c r="F20" i="25"/>
  <c r="E20" i="25"/>
  <c r="E331" i="25" l="1"/>
  <c r="E336" i="25" s="1"/>
  <c r="F331" i="25"/>
  <c r="F336" i="25" s="1"/>
  <c r="P301" i="26" l="1"/>
  <c r="O301" i="26"/>
  <c r="N301" i="26"/>
  <c r="M301" i="26"/>
  <c r="L301" i="26"/>
  <c r="K301" i="26"/>
  <c r="J301" i="26"/>
  <c r="I301" i="26"/>
  <c r="G301" i="26"/>
  <c r="F301" i="26"/>
  <c r="E301" i="26"/>
  <c r="P268" i="26"/>
  <c r="O268" i="26"/>
  <c r="N268" i="26"/>
  <c r="M268" i="26"/>
  <c r="L268" i="26"/>
  <c r="K268" i="26"/>
  <c r="J268" i="26"/>
  <c r="I268" i="26"/>
  <c r="G268" i="26"/>
  <c r="F268" i="26"/>
  <c r="E268" i="26"/>
  <c r="P266" i="26"/>
  <c r="O266" i="26"/>
  <c r="N266" i="26"/>
  <c r="M266" i="26"/>
  <c r="L266" i="26"/>
  <c r="K266" i="26"/>
  <c r="J266" i="26"/>
  <c r="I266" i="26"/>
  <c r="G266" i="26"/>
  <c r="F266" i="26"/>
  <c r="E266" i="26"/>
  <c r="P247" i="26"/>
  <c r="O247" i="26"/>
  <c r="N247" i="26"/>
  <c r="M247" i="26"/>
  <c r="L247" i="26"/>
  <c r="K247" i="26"/>
  <c r="J247" i="26"/>
  <c r="I247" i="26"/>
  <c r="G247" i="26"/>
  <c r="F247" i="26"/>
  <c r="E247" i="26"/>
  <c r="P236" i="26"/>
  <c r="O236" i="26"/>
  <c r="N236" i="26"/>
  <c r="M236" i="26"/>
  <c r="L236" i="26"/>
  <c r="K236" i="26"/>
  <c r="J236" i="26"/>
  <c r="I236" i="26"/>
  <c r="G236" i="26"/>
  <c r="F236" i="26"/>
  <c r="E236" i="26"/>
  <c r="P234" i="26"/>
  <c r="O234" i="26"/>
  <c r="N234" i="26"/>
  <c r="M234" i="26"/>
  <c r="L234" i="26"/>
  <c r="K234" i="26"/>
  <c r="J234" i="26"/>
  <c r="I234" i="26"/>
  <c r="G234" i="26"/>
  <c r="F234" i="26"/>
  <c r="E234" i="26"/>
  <c r="P190" i="26"/>
  <c r="O190" i="26"/>
  <c r="N190" i="26"/>
  <c r="M190" i="26"/>
  <c r="L190" i="26"/>
  <c r="K190" i="26"/>
  <c r="J190" i="26"/>
  <c r="I190" i="26"/>
  <c r="G190" i="26"/>
  <c r="F190" i="26"/>
  <c r="E190" i="26"/>
  <c r="P185" i="26"/>
  <c r="O185" i="26"/>
  <c r="N185" i="26"/>
  <c r="M185" i="26"/>
  <c r="L185" i="26"/>
  <c r="K185" i="26"/>
  <c r="J185" i="26"/>
  <c r="I185" i="26"/>
  <c r="G185" i="26"/>
  <c r="F185" i="26"/>
  <c r="E185" i="26"/>
  <c r="P164" i="26"/>
  <c r="O164" i="26"/>
  <c r="N164" i="26"/>
  <c r="M164" i="26"/>
  <c r="L164" i="26"/>
  <c r="K164" i="26"/>
  <c r="J164" i="26"/>
  <c r="I164" i="26"/>
  <c r="G164" i="26"/>
  <c r="F164" i="26"/>
  <c r="E164" i="26"/>
  <c r="P161" i="26"/>
  <c r="O161" i="26"/>
  <c r="N161" i="26"/>
  <c r="M161" i="26"/>
  <c r="L161" i="26"/>
  <c r="K161" i="26"/>
  <c r="J161" i="26"/>
  <c r="I161" i="26"/>
  <c r="G161" i="26"/>
  <c r="F161" i="26"/>
  <c r="E161" i="26"/>
  <c r="P159" i="26"/>
  <c r="O159" i="26"/>
  <c r="N159" i="26"/>
  <c r="M159" i="26"/>
  <c r="L159" i="26"/>
  <c r="K159" i="26"/>
  <c r="J159" i="26"/>
  <c r="I159" i="26"/>
  <c r="G159" i="26"/>
  <c r="F159" i="26"/>
  <c r="E159" i="26"/>
  <c r="P157" i="26"/>
  <c r="O157" i="26"/>
  <c r="N157" i="26"/>
  <c r="M157" i="26"/>
  <c r="L157" i="26"/>
  <c r="K157" i="26"/>
  <c r="J157" i="26"/>
  <c r="I157" i="26"/>
  <c r="G157" i="26"/>
  <c r="F157" i="26"/>
  <c r="E157" i="26"/>
  <c r="P155" i="26"/>
  <c r="O155" i="26"/>
  <c r="N155" i="26"/>
  <c r="M155" i="26"/>
  <c r="L155" i="26"/>
  <c r="K155" i="26"/>
  <c r="J155" i="26"/>
  <c r="I155" i="26"/>
  <c r="G155" i="26"/>
  <c r="F155" i="26"/>
  <c r="E155" i="26"/>
  <c r="P153" i="26"/>
  <c r="O153" i="26"/>
  <c r="N153" i="26"/>
  <c r="M153" i="26"/>
  <c r="L153" i="26"/>
  <c r="K153" i="26"/>
  <c r="J153" i="26"/>
  <c r="I153" i="26"/>
  <c r="G153" i="26"/>
  <c r="F153" i="26"/>
  <c r="E153" i="26"/>
  <c r="P133" i="26"/>
  <c r="O133" i="26"/>
  <c r="N133" i="26"/>
  <c r="M133" i="26"/>
  <c r="L133" i="26"/>
  <c r="K133" i="26"/>
  <c r="J133" i="26"/>
  <c r="I133" i="26"/>
  <c r="G133" i="26"/>
  <c r="F133" i="26"/>
  <c r="E133" i="26"/>
  <c r="P81" i="26"/>
  <c r="O81" i="26"/>
  <c r="N81" i="26"/>
  <c r="M81" i="26"/>
  <c r="L81" i="26"/>
  <c r="K81" i="26"/>
  <c r="J81" i="26"/>
  <c r="I81" i="26"/>
  <c r="G81" i="26"/>
  <c r="F81" i="26"/>
  <c r="E81" i="26"/>
  <c r="P78" i="26"/>
  <c r="O78" i="26"/>
  <c r="N78" i="26"/>
  <c r="M78" i="26"/>
  <c r="L78" i="26"/>
  <c r="K78" i="26"/>
  <c r="J78" i="26"/>
  <c r="I78" i="26"/>
  <c r="G78" i="26"/>
  <c r="F78" i="26"/>
  <c r="E78" i="26"/>
  <c r="P62" i="26"/>
  <c r="O62" i="26"/>
  <c r="N62" i="26"/>
  <c r="M62" i="26"/>
  <c r="L62" i="26"/>
  <c r="K62" i="26"/>
  <c r="J62" i="26"/>
  <c r="I62" i="26"/>
  <c r="G62" i="26"/>
  <c r="F62" i="26"/>
  <c r="E62" i="26"/>
  <c r="P33" i="26"/>
  <c r="O33" i="26"/>
  <c r="N33" i="26"/>
  <c r="M33" i="26"/>
  <c r="L33" i="26"/>
  <c r="K33" i="26"/>
  <c r="J33" i="26"/>
  <c r="I33" i="26"/>
  <c r="G33" i="26"/>
  <c r="F33" i="26"/>
  <c r="E33" i="26"/>
  <c r="P29" i="26"/>
  <c r="O29" i="26"/>
  <c r="N29" i="26"/>
  <c r="M29" i="26"/>
  <c r="L29" i="26"/>
  <c r="K29" i="26"/>
  <c r="J29" i="26"/>
  <c r="I29" i="26"/>
  <c r="G29" i="26"/>
  <c r="F29" i="26"/>
  <c r="E29" i="26"/>
  <c r="P19" i="26"/>
  <c r="O19" i="26"/>
  <c r="N19" i="26"/>
  <c r="M19" i="26"/>
  <c r="L19" i="26"/>
  <c r="K19" i="26"/>
  <c r="J19" i="26"/>
  <c r="I19" i="26"/>
  <c r="G19" i="26"/>
  <c r="F19" i="26"/>
  <c r="E19" i="26"/>
  <c r="M302" i="26" l="1"/>
  <c r="E302" i="26"/>
  <c r="I302" i="26"/>
  <c r="J302" i="26"/>
  <c r="N302" i="26"/>
  <c r="F302" i="26"/>
  <c r="K302" i="26"/>
  <c r="O302" i="26"/>
  <c r="G302" i="26"/>
  <c r="L302" i="26"/>
  <c r="P302" i="26"/>
  <c r="H7" i="26" l="1"/>
  <c r="H8" i="26"/>
  <c r="H9" i="26"/>
  <c r="H10" i="26"/>
  <c r="H11" i="26"/>
  <c r="H12" i="26"/>
  <c r="H13" i="26"/>
  <c r="H14" i="26"/>
  <c r="H15" i="26"/>
  <c r="H16" i="26"/>
  <c r="H17" i="26"/>
  <c r="H18" i="26"/>
  <c r="H20" i="26"/>
  <c r="H21" i="26"/>
  <c r="H22" i="26"/>
  <c r="H23" i="26"/>
  <c r="H24" i="26"/>
  <c r="H25" i="26"/>
  <c r="H26" i="26"/>
  <c r="H27" i="26"/>
  <c r="H28" i="26"/>
  <c r="H30" i="26"/>
  <c r="H31" i="26"/>
  <c r="H32" i="26"/>
  <c r="H34" i="26"/>
  <c r="H35" i="26"/>
  <c r="H36" i="26"/>
  <c r="H37" i="26"/>
  <c r="H38" i="26"/>
  <c r="H39" i="26"/>
  <c r="H40" i="26"/>
  <c r="H41" i="26"/>
  <c r="H42" i="26"/>
  <c r="H43" i="26"/>
  <c r="H44" i="26"/>
  <c r="H45" i="26"/>
  <c r="H46" i="26"/>
  <c r="H47" i="26"/>
  <c r="H48" i="26"/>
  <c r="H49" i="26"/>
  <c r="H50" i="26"/>
  <c r="H51" i="26"/>
  <c r="H52" i="26"/>
  <c r="H53" i="26"/>
  <c r="H54" i="26"/>
  <c r="H55" i="26"/>
  <c r="H56" i="26"/>
  <c r="H57" i="26"/>
  <c r="H58" i="26"/>
  <c r="H59" i="26"/>
  <c r="H60" i="26"/>
  <c r="H61" i="26"/>
  <c r="H63" i="26"/>
  <c r="H64" i="26"/>
  <c r="H65" i="26"/>
  <c r="H66" i="26"/>
  <c r="H67" i="26"/>
  <c r="H68" i="26"/>
  <c r="H69" i="26"/>
  <c r="H70" i="26"/>
  <c r="H71" i="26"/>
  <c r="H72" i="26"/>
  <c r="H73" i="26"/>
  <c r="H74" i="26"/>
  <c r="H75" i="26"/>
  <c r="H76" i="26"/>
  <c r="H77" i="26"/>
  <c r="H79" i="26"/>
  <c r="H80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120" i="26"/>
  <c r="H121" i="26"/>
  <c r="H122" i="26"/>
  <c r="H123" i="26"/>
  <c r="H124" i="26"/>
  <c r="H125" i="26"/>
  <c r="H126" i="26"/>
  <c r="H127" i="26"/>
  <c r="H128" i="26"/>
  <c r="H129" i="26"/>
  <c r="H130" i="26"/>
  <c r="H131" i="26"/>
  <c r="H132" i="26"/>
  <c r="H134" i="26"/>
  <c r="H135" i="26"/>
  <c r="H136" i="26"/>
  <c r="H137" i="26"/>
  <c r="H138" i="26"/>
  <c r="H139" i="26"/>
  <c r="H140" i="26"/>
  <c r="H141" i="26"/>
  <c r="H142" i="26"/>
  <c r="H143" i="26"/>
  <c r="H144" i="26"/>
  <c r="H145" i="26"/>
  <c r="H146" i="26"/>
  <c r="H147" i="26"/>
  <c r="H148" i="26"/>
  <c r="H149" i="26"/>
  <c r="H150" i="26"/>
  <c r="H151" i="26"/>
  <c r="H152" i="26"/>
  <c r="H154" i="26"/>
  <c r="H156" i="26"/>
  <c r="H158" i="26"/>
  <c r="H160" i="26"/>
  <c r="H162" i="26"/>
  <c r="H163" i="26"/>
  <c r="H165" i="26"/>
  <c r="H166" i="26"/>
  <c r="H167" i="26"/>
  <c r="H168" i="26"/>
  <c r="H169" i="26"/>
  <c r="H170" i="26"/>
  <c r="H171" i="26"/>
  <c r="H172" i="26"/>
  <c r="H173" i="26"/>
  <c r="H174" i="26"/>
  <c r="H175" i="26"/>
  <c r="H176" i="26"/>
  <c r="H177" i="26"/>
  <c r="H178" i="26"/>
  <c r="H179" i="26"/>
  <c r="H180" i="26"/>
  <c r="H181" i="26"/>
  <c r="H182" i="26"/>
  <c r="H183" i="26"/>
  <c r="H184" i="26"/>
  <c r="H186" i="26"/>
  <c r="H187" i="26"/>
  <c r="H188" i="26"/>
  <c r="H189" i="26"/>
  <c r="H191" i="26"/>
  <c r="H192" i="26"/>
  <c r="H193" i="26"/>
  <c r="H194" i="26"/>
  <c r="H195" i="26"/>
  <c r="H196" i="26"/>
  <c r="H197" i="26"/>
  <c r="H198" i="26"/>
  <c r="H199" i="26"/>
  <c r="H200" i="26"/>
  <c r="H201" i="26"/>
  <c r="H202" i="26"/>
  <c r="H203" i="26"/>
  <c r="H204" i="26"/>
  <c r="H205" i="26"/>
  <c r="H206" i="26"/>
  <c r="H207" i="26"/>
  <c r="H208" i="26"/>
  <c r="H209" i="26"/>
  <c r="H210" i="26"/>
  <c r="H211" i="26"/>
  <c r="H212" i="26"/>
  <c r="H213" i="26"/>
  <c r="H214" i="26"/>
  <c r="H215" i="26"/>
  <c r="H216" i="26"/>
  <c r="H217" i="26"/>
  <c r="H218" i="26"/>
  <c r="H219" i="26"/>
  <c r="H220" i="26"/>
  <c r="H221" i="26"/>
  <c r="H222" i="26"/>
  <c r="H223" i="26"/>
  <c r="H224" i="26"/>
  <c r="H225" i="26"/>
  <c r="H226" i="26"/>
  <c r="H227" i="26"/>
  <c r="H228" i="26"/>
  <c r="H230" i="26"/>
  <c r="H231" i="26"/>
  <c r="H232" i="26"/>
  <c r="H233" i="26"/>
  <c r="H235" i="26"/>
  <c r="H237" i="26"/>
  <c r="H238" i="26"/>
  <c r="H239" i="26"/>
  <c r="H240" i="26"/>
  <c r="H241" i="26"/>
  <c r="H242" i="26"/>
  <c r="H243" i="26"/>
  <c r="H244" i="26"/>
  <c r="H245" i="26"/>
  <c r="H246" i="26"/>
  <c r="H248" i="26"/>
  <c r="H249" i="26"/>
  <c r="H250" i="26"/>
  <c r="H251" i="26"/>
  <c r="H252" i="26"/>
  <c r="H253" i="26"/>
  <c r="H254" i="26"/>
  <c r="H255" i="26"/>
  <c r="H256" i="26"/>
  <c r="H257" i="26"/>
  <c r="H258" i="26"/>
  <c r="H259" i="26"/>
  <c r="H260" i="26"/>
  <c r="H261" i="26"/>
  <c r="H262" i="26"/>
  <c r="H263" i="26"/>
  <c r="H264" i="26"/>
  <c r="H265" i="26"/>
  <c r="H267" i="26"/>
  <c r="H269" i="26"/>
  <c r="H270" i="26"/>
  <c r="H271" i="26"/>
  <c r="H272" i="26"/>
  <c r="H273" i="26"/>
  <c r="H274" i="26"/>
  <c r="H275" i="26"/>
  <c r="H276" i="26"/>
  <c r="H277" i="26"/>
  <c r="H278" i="26"/>
  <c r="H279" i="26"/>
  <c r="H280" i="26"/>
  <c r="H281" i="26"/>
  <c r="H282" i="26"/>
  <c r="H283" i="26"/>
  <c r="H284" i="26"/>
  <c r="H285" i="26"/>
  <c r="H286" i="26"/>
  <c r="H287" i="26"/>
  <c r="H288" i="26"/>
  <c r="H289" i="26"/>
  <c r="H290" i="26"/>
  <c r="H291" i="26"/>
  <c r="H292" i="26"/>
  <c r="H293" i="26"/>
  <c r="H294" i="26"/>
  <c r="H295" i="26"/>
  <c r="H296" i="26"/>
  <c r="H297" i="26"/>
  <c r="H298" i="26"/>
  <c r="H299" i="26"/>
  <c r="H300" i="26"/>
  <c r="H236" i="26" l="1"/>
  <c r="H81" i="26"/>
  <c r="H161" i="26"/>
  <c r="H159" i="26"/>
  <c r="H155" i="26"/>
  <c r="H268" i="26"/>
  <c r="H157" i="26"/>
  <c r="H229" i="26"/>
  <c r="H301" i="26"/>
  <c r="H266" i="26"/>
  <c r="H247" i="26"/>
  <c r="H234" i="26"/>
  <c r="H190" i="26"/>
  <c r="H185" i="26"/>
  <c r="H164" i="26"/>
  <c r="H153" i="26"/>
  <c r="H133" i="26"/>
  <c r="H33" i="26"/>
  <c r="H78" i="26"/>
  <c r="H62" i="26"/>
  <c r="H29" i="26"/>
  <c r="H19" i="26"/>
  <c r="H302" i="26" l="1"/>
  <c r="G321" i="25" l="1"/>
  <c r="G322" i="25"/>
  <c r="G323" i="25"/>
  <c r="G324" i="25"/>
  <c r="G325" i="25"/>
  <c r="G326" i="25"/>
  <c r="G327" i="25"/>
  <c r="G328" i="25"/>
  <c r="G329" i="25"/>
  <c r="P314" i="26" l="1"/>
  <c r="P316" i="26" s="1"/>
  <c r="O314" i="26"/>
  <c r="O316" i="26" s="1"/>
  <c r="N314" i="26"/>
  <c r="N316" i="26" s="1"/>
  <c r="M314" i="26"/>
  <c r="M316" i="26" s="1"/>
  <c r="L314" i="26"/>
  <c r="L316" i="26" s="1"/>
  <c r="K314" i="26"/>
  <c r="K316" i="26" s="1"/>
  <c r="J314" i="26"/>
  <c r="J316" i="26" s="1"/>
  <c r="I314" i="26"/>
  <c r="I316" i="26" s="1"/>
  <c r="H314" i="26"/>
  <c r="H316" i="26" s="1"/>
  <c r="G314" i="26"/>
  <c r="G316" i="26" s="1"/>
  <c r="F314" i="26"/>
  <c r="F316" i="26" s="1"/>
  <c r="E314" i="26"/>
  <c r="E316" i="26" s="1"/>
  <c r="Q313" i="26"/>
  <c r="Q312" i="26"/>
  <c r="Q311" i="26"/>
  <c r="Q310" i="26"/>
  <c r="Q309" i="26"/>
  <c r="Q300" i="26"/>
  <c r="Q299" i="26"/>
  <c r="Q298" i="26"/>
  <c r="Q297" i="26"/>
  <c r="Q296" i="26"/>
  <c r="Q295" i="26"/>
  <c r="Q294" i="26"/>
  <c r="Q293" i="26"/>
  <c r="Q292" i="26"/>
  <c r="Q291" i="26"/>
  <c r="Q290" i="26"/>
  <c r="Q289" i="26"/>
  <c r="Q288" i="26"/>
  <c r="Q287" i="26"/>
  <c r="Q286" i="26"/>
  <c r="Q285" i="26"/>
  <c r="Q284" i="26"/>
  <c r="Q283" i="26"/>
  <c r="Q282" i="26"/>
  <c r="Q281" i="26"/>
  <c r="Q280" i="26"/>
  <c r="Q279" i="26"/>
  <c r="Q278" i="26"/>
  <c r="Q273" i="26"/>
  <c r="Q272" i="26"/>
  <c r="Q269" i="26"/>
  <c r="Q267" i="26"/>
  <c r="Q268" i="26" s="1"/>
  <c r="Q265" i="26"/>
  <c r="Q264" i="26"/>
  <c r="Q263" i="26"/>
  <c r="Q262" i="26"/>
  <c r="Q261" i="26"/>
  <c r="Q260" i="26"/>
  <c r="Q259" i="26"/>
  <c r="Q258" i="26"/>
  <c r="Q256" i="26"/>
  <c r="Q254" i="26"/>
  <c r="Q253" i="26"/>
  <c r="Q251" i="26"/>
  <c r="Q250" i="26"/>
  <c r="Q249" i="26"/>
  <c r="Q240" i="26"/>
  <c r="Q239" i="26"/>
  <c r="Q238" i="26"/>
  <c r="Q237" i="26"/>
  <c r="Q235" i="26"/>
  <c r="Q233" i="26"/>
  <c r="Q232" i="26"/>
  <c r="Q231" i="26"/>
  <c r="Q230" i="26"/>
  <c r="Q228" i="26"/>
  <c r="Q227" i="26"/>
  <c r="Q226" i="26"/>
  <c r="Q225" i="26"/>
  <c r="Q224" i="26"/>
  <c r="Q223" i="26"/>
  <c r="Q222" i="26"/>
  <c r="Q221" i="26"/>
  <c r="Q220" i="26"/>
  <c r="Q219" i="26"/>
  <c r="Q217" i="26"/>
  <c r="Q215" i="26"/>
  <c r="Q214" i="26"/>
  <c r="Q213" i="26"/>
  <c r="Q212" i="26"/>
  <c r="Q211" i="26"/>
  <c r="Q210" i="26"/>
  <c r="Q209" i="26"/>
  <c r="Q208" i="26"/>
  <c r="Q207" i="26"/>
  <c r="Q206" i="26"/>
  <c r="Q205" i="26"/>
  <c r="Q204" i="26"/>
  <c r="Q203" i="26"/>
  <c r="Q202" i="26"/>
  <c r="Q201" i="26"/>
  <c r="Q192" i="26"/>
  <c r="Q189" i="26"/>
  <c r="Q188" i="26"/>
  <c r="Q187" i="26"/>
  <c r="Q186" i="26"/>
  <c r="Q184" i="26"/>
  <c r="Q183" i="26"/>
  <c r="Q182" i="26"/>
  <c r="Q181" i="26"/>
  <c r="Q180" i="26"/>
  <c r="Q179" i="26"/>
  <c r="Q178" i="26"/>
  <c r="Q177" i="26"/>
  <c r="Q176" i="26"/>
  <c r="Q175" i="26"/>
  <c r="Q174" i="26"/>
  <c r="Q173" i="26"/>
  <c r="Q156" i="26"/>
  <c r="Q157" i="26" s="1"/>
  <c r="Q154" i="26"/>
  <c r="Q155" i="26" s="1"/>
  <c r="Q152" i="26"/>
  <c r="Q151" i="26"/>
  <c r="Q150" i="26"/>
  <c r="Q149" i="26"/>
  <c r="Q148" i="26"/>
  <c r="Q147" i="26"/>
  <c r="Q146" i="26"/>
  <c r="Q145" i="26"/>
  <c r="Q144" i="26"/>
  <c r="Q143" i="26"/>
  <c r="Q142" i="26"/>
  <c r="Q141" i="26"/>
  <c r="Q140" i="26"/>
  <c r="Q139" i="26"/>
  <c r="Q137" i="26"/>
  <c r="Q136" i="26"/>
  <c r="Q131" i="26"/>
  <c r="Q130" i="26"/>
  <c r="Q129" i="26"/>
  <c r="Q128" i="26"/>
  <c r="Q127" i="26"/>
  <c r="Q126" i="26"/>
  <c r="Q125" i="26"/>
  <c r="Q124" i="26"/>
  <c r="Q123" i="26"/>
  <c r="Q122" i="26"/>
  <c r="Q121" i="26"/>
  <c r="Q120" i="26"/>
  <c r="Q119" i="26"/>
  <c r="Q118" i="26"/>
  <c r="Q117" i="26"/>
  <c r="Q116" i="26"/>
  <c r="Q115" i="26"/>
  <c r="Q114" i="26"/>
  <c r="Q113" i="26"/>
  <c r="Q112" i="26"/>
  <c r="Q111" i="26"/>
  <c r="Q110" i="26"/>
  <c r="Q109" i="26"/>
  <c r="Q108" i="26"/>
  <c r="Q107" i="26"/>
  <c r="Q106" i="26"/>
  <c r="Q105" i="26"/>
  <c r="Q104" i="26"/>
  <c r="Q103" i="26"/>
  <c r="Q102" i="26"/>
  <c r="Q101" i="26"/>
  <c r="Q100" i="26"/>
  <c r="Q99" i="26"/>
  <c r="Q98" i="26"/>
  <c r="Q97" i="26"/>
  <c r="Q96" i="26"/>
  <c r="Q95" i="26"/>
  <c r="Q94" i="26"/>
  <c r="Q93" i="26"/>
  <c r="Q92" i="26"/>
  <c r="Q91" i="26"/>
  <c r="Q90" i="26"/>
  <c r="Q89" i="26"/>
  <c r="Q88" i="26"/>
  <c r="Q87" i="26"/>
  <c r="Q85" i="26"/>
  <c r="Q77" i="26"/>
  <c r="Q76" i="26"/>
  <c r="Q75" i="26"/>
  <c r="Q74" i="26"/>
  <c r="Q73" i="26"/>
  <c r="Q72" i="26"/>
  <c r="Q71" i="26"/>
  <c r="Q70" i="26"/>
  <c r="Q69" i="26"/>
  <c r="Q66" i="26"/>
  <c r="Q63" i="26"/>
  <c r="Q61" i="26"/>
  <c r="Q60" i="26"/>
  <c r="Q59" i="26"/>
  <c r="Q58" i="26"/>
  <c r="Q57" i="26"/>
  <c r="Q56" i="26"/>
  <c r="Q55" i="26"/>
  <c r="Q54" i="26"/>
  <c r="Q53" i="26"/>
  <c r="Q52" i="26"/>
  <c r="Q51" i="26"/>
  <c r="Q50" i="26"/>
  <c r="Q49" i="26"/>
  <c r="Q48" i="26"/>
  <c r="Q47" i="26"/>
  <c r="Q46" i="26"/>
  <c r="Q45" i="26"/>
  <c r="Q44" i="26"/>
  <c r="Q43" i="26"/>
  <c r="Q42" i="26"/>
  <c r="Q41" i="26"/>
  <c r="Q40" i="26"/>
  <c r="Q39" i="26"/>
  <c r="Q38" i="26"/>
  <c r="Q37" i="26"/>
  <c r="Q28" i="26"/>
  <c r="Q27" i="26"/>
  <c r="Q26" i="26"/>
  <c r="Q25" i="26"/>
  <c r="Q24" i="26"/>
  <c r="Q23" i="26"/>
  <c r="Q18" i="26"/>
  <c r="Q17" i="26"/>
  <c r="Q16" i="26"/>
  <c r="Q15" i="26"/>
  <c r="Q14" i="26"/>
  <c r="Q13" i="26"/>
  <c r="Q12" i="26"/>
  <c r="Q11" i="26"/>
  <c r="Q10" i="26"/>
  <c r="Q9" i="26"/>
  <c r="Q236" i="26" l="1"/>
  <c r="Q234" i="26"/>
  <c r="Q190" i="26"/>
  <c r="Q197" i="26"/>
  <c r="Q193" i="26"/>
  <c r="Q79" i="26"/>
  <c r="Q35" i="26"/>
  <c r="Q31" i="26"/>
  <c r="Q21" i="26"/>
  <c r="Q7" i="26"/>
  <c r="Q277" i="26"/>
  <c r="Q257" i="26"/>
  <c r="Q248" i="26"/>
  <c r="Q246" i="26"/>
  <c r="Q242" i="26"/>
  <c r="Q172" i="26"/>
  <c r="Q138" i="26"/>
  <c r="Q86" i="26"/>
  <c r="Q68" i="26"/>
  <c r="Q271" i="26"/>
  <c r="Q270" i="26"/>
  <c r="Q252" i="26"/>
  <c r="Q196" i="26"/>
  <c r="Q191" i="26"/>
  <c r="Q163" i="26"/>
  <c r="Q162" i="26"/>
  <c r="Q160" i="26"/>
  <c r="Q161" i="26" s="1"/>
  <c r="Q158" i="26"/>
  <c r="Q159" i="26" s="1"/>
  <c r="Q132" i="26"/>
  <c r="Q80" i="26"/>
  <c r="Q65" i="26"/>
  <c r="Q276" i="26"/>
  <c r="Q243" i="26"/>
  <c r="Q198" i="26"/>
  <c r="Q194" i="26"/>
  <c r="Q165" i="26"/>
  <c r="Q134" i="26"/>
  <c r="Q83" i="26"/>
  <c r="Q64" i="26"/>
  <c r="Q34" i="26"/>
  <c r="Q30" i="26"/>
  <c r="Q20" i="26"/>
  <c r="Q275" i="26"/>
  <c r="Q274" i="26"/>
  <c r="Q255" i="26"/>
  <c r="Q245" i="26"/>
  <c r="Q244" i="26"/>
  <c r="Q241" i="26"/>
  <c r="Q218" i="26"/>
  <c r="Q216" i="26"/>
  <c r="Q200" i="26"/>
  <c r="Q199" i="26"/>
  <c r="Q195" i="26"/>
  <c r="Q171" i="26"/>
  <c r="Q170" i="26"/>
  <c r="Q169" i="26"/>
  <c r="Q168" i="26"/>
  <c r="Q167" i="26"/>
  <c r="Q166" i="26"/>
  <c r="Q135" i="26"/>
  <c r="Q84" i="26"/>
  <c r="Q82" i="26"/>
  <c r="Q67" i="26"/>
  <c r="Q36" i="26"/>
  <c r="Q32" i="26"/>
  <c r="Q22" i="26"/>
  <c r="Q8" i="26"/>
  <c r="Q314" i="26"/>
  <c r="Q153" i="26" l="1"/>
  <c r="Q229" i="26"/>
  <c r="Q78" i="26"/>
  <c r="Q247" i="26"/>
  <c r="Q33" i="26"/>
  <c r="Q266" i="26"/>
  <c r="Q62" i="26"/>
  <c r="Q185" i="26"/>
  <c r="Q133" i="26"/>
  <c r="Q29" i="26"/>
  <c r="Q164" i="26"/>
  <c r="Q19" i="26"/>
  <c r="Q81" i="26"/>
  <c r="Q301" i="26"/>
  <c r="G334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1" i="25"/>
  <c r="G22" i="25"/>
  <c r="G23" i="25"/>
  <c r="G24" i="25"/>
  <c r="G25" i="25"/>
  <c r="G26" i="25"/>
  <c r="G27" i="25"/>
  <c r="G28" i="25"/>
  <c r="G29" i="25"/>
  <c r="G30" i="25"/>
  <c r="G32" i="25"/>
  <c r="G33" i="25"/>
  <c r="G34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8" i="25"/>
  <c r="G69" i="25"/>
  <c r="G70" i="25"/>
  <c r="G71" i="25"/>
  <c r="G72" i="25"/>
  <c r="G73" i="25"/>
  <c r="G74" i="25"/>
  <c r="G75" i="25"/>
  <c r="G76" i="25"/>
  <c r="G77" i="25"/>
  <c r="G78" i="25"/>
  <c r="G79" i="25"/>
  <c r="G80" i="25"/>
  <c r="G81" i="25"/>
  <c r="G82" i="25"/>
  <c r="G84" i="25"/>
  <c r="G85" i="25"/>
  <c r="G87" i="25"/>
  <c r="G88" i="25"/>
  <c r="G89" i="25"/>
  <c r="G90" i="25"/>
  <c r="G91" i="25"/>
  <c r="G92" i="25"/>
  <c r="G93" i="25"/>
  <c r="G94" i="25"/>
  <c r="G95" i="25"/>
  <c r="G96" i="25"/>
  <c r="G97" i="25"/>
  <c r="G98" i="25"/>
  <c r="G99" i="25"/>
  <c r="G100" i="25"/>
  <c r="G101" i="25"/>
  <c r="G102" i="25"/>
  <c r="G103" i="25"/>
  <c r="G104" i="25"/>
  <c r="G105" i="25"/>
  <c r="G106" i="25"/>
  <c r="G107" i="25"/>
  <c r="G108" i="25"/>
  <c r="G109" i="25"/>
  <c r="G110" i="25"/>
  <c r="G111" i="25"/>
  <c r="G112" i="25"/>
  <c r="G113" i="25"/>
  <c r="G114" i="25"/>
  <c r="G115" i="25"/>
  <c r="G116" i="25"/>
  <c r="G117" i="25"/>
  <c r="G118" i="25"/>
  <c r="G119" i="25"/>
  <c r="G120" i="25"/>
  <c r="G121" i="25"/>
  <c r="G122" i="25"/>
  <c r="G123" i="25"/>
  <c r="G124" i="25"/>
  <c r="G125" i="25"/>
  <c r="G126" i="25"/>
  <c r="G127" i="25"/>
  <c r="G128" i="25"/>
  <c r="G129" i="25"/>
  <c r="G130" i="25"/>
  <c r="G131" i="25"/>
  <c r="G132" i="25"/>
  <c r="G133" i="25"/>
  <c r="G134" i="25"/>
  <c r="G135" i="25"/>
  <c r="G136" i="25"/>
  <c r="G137" i="25"/>
  <c r="G139" i="25"/>
  <c r="G140" i="25"/>
  <c r="G141" i="25"/>
  <c r="G142" i="25"/>
  <c r="G143" i="25"/>
  <c r="G144" i="25"/>
  <c r="G145" i="25"/>
  <c r="G146" i="25"/>
  <c r="G147" i="25"/>
  <c r="G148" i="25"/>
  <c r="G149" i="25"/>
  <c r="G150" i="25"/>
  <c r="G151" i="25"/>
  <c r="G152" i="25"/>
  <c r="G153" i="25"/>
  <c r="G154" i="25"/>
  <c r="G155" i="25"/>
  <c r="G156" i="25"/>
  <c r="G157" i="25"/>
  <c r="G158" i="25"/>
  <c r="G159" i="25"/>
  <c r="G160" i="25"/>
  <c r="G161" i="25"/>
  <c r="G162" i="25"/>
  <c r="G163" i="25"/>
  <c r="G164" i="25"/>
  <c r="G165" i="25"/>
  <c r="G167" i="25"/>
  <c r="G168" i="25" s="1"/>
  <c r="G169" i="25"/>
  <c r="G170" i="25" s="1"/>
  <c r="G171" i="25"/>
  <c r="G172" i="25" s="1"/>
  <c r="G173" i="25"/>
  <c r="G174" i="25" s="1"/>
  <c r="G175" i="25"/>
  <c r="G176" i="25"/>
  <c r="G178" i="25"/>
  <c r="G179" i="25"/>
  <c r="G180" i="25"/>
  <c r="G181" i="25"/>
  <c r="G182" i="25"/>
  <c r="G183" i="25"/>
  <c r="G184" i="25"/>
  <c r="G185" i="25"/>
  <c r="G186" i="25"/>
  <c r="G187" i="25"/>
  <c r="G188" i="25"/>
  <c r="G189" i="25"/>
  <c r="G190" i="25"/>
  <c r="G191" i="25"/>
  <c r="G192" i="25"/>
  <c r="G193" i="25"/>
  <c r="G194" i="25"/>
  <c r="G195" i="25"/>
  <c r="G196" i="25"/>
  <c r="G197" i="25"/>
  <c r="G198" i="25"/>
  <c r="G199" i="25"/>
  <c r="G200" i="25"/>
  <c r="G201" i="25"/>
  <c r="G203" i="25"/>
  <c r="G204" i="25"/>
  <c r="G205" i="25"/>
  <c r="G206" i="25"/>
  <c r="G208" i="25"/>
  <c r="G209" i="25" s="1"/>
  <c r="G210" i="25"/>
  <c r="G211" i="25"/>
  <c r="G212" i="25"/>
  <c r="G213" i="25"/>
  <c r="G214" i="25"/>
  <c r="G215" i="25"/>
  <c r="G216" i="25"/>
  <c r="G217" i="25"/>
  <c r="G218" i="25"/>
  <c r="G219" i="25"/>
  <c r="G220" i="25"/>
  <c r="G221" i="25"/>
  <c r="G222" i="25"/>
  <c r="G223" i="25"/>
  <c r="G224" i="25"/>
  <c r="G225" i="25"/>
  <c r="G227" i="25"/>
  <c r="G228" i="25"/>
  <c r="G230" i="25"/>
  <c r="G231" i="25"/>
  <c r="G232" i="25"/>
  <c r="G233" i="25"/>
  <c r="G234" i="25"/>
  <c r="G235" i="25"/>
  <c r="G236" i="25"/>
  <c r="G237" i="25"/>
  <c r="G238" i="25"/>
  <c r="G239" i="25"/>
  <c r="G240" i="25"/>
  <c r="G241" i="25"/>
  <c r="G242" i="25"/>
  <c r="G243" i="25"/>
  <c r="G244" i="25"/>
  <c r="G245" i="25"/>
  <c r="G246" i="25"/>
  <c r="G247" i="25"/>
  <c r="G248" i="25"/>
  <c r="G249" i="25"/>
  <c r="G251" i="25"/>
  <c r="G252" i="25"/>
  <c r="G253" i="25"/>
  <c r="G254" i="25"/>
  <c r="G255" i="25"/>
  <c r="G256" i="25"/>
  <c r="G257" i="25"/>
  <c r="G259" i="25"/>
  <c r="G260" i="25" s="1"/>
  <c r="G261" i="25"/>
  <c r="G262" i="25"/>
  <c r="G263" i="25"/>
  <c r="G264" i="25"/>
  <c r="G265" i="25"/>
  <c r="G266" i="25"/>
  <c r="G267" i="25"/>
  <c r="G268" i="25"/>
  <c r="G269" i="25"/>
  <c r="G270" i="25"/>
  <c r="G271" i="25"/>
  <c r="G272" i="25"/>
  <c r="G274" i="25"/>
  <c r="G275" i="25"/>
  <c r="G276" i="25"/>
  <c r="G277" i="25"/>
  <c r="G278" i="25"/>
  <c r="G279" i="25"/>
  <c r="G280" i="25"/>
  <c r="G281" i="25"/>
  <c r="G282" i="25"/>
  <c r="G283" i="25"/>
  <c r="G284" i="25"/>
  <c r="G285" i="25"/>
  <c r="G286" i="25"/>
  <c r="G287" i="25"/>
  <c r="G288" i="25"/>
  <c r="G289" i="25"/>
  <c r="G290" i="25"/>
  <c r="G291" i="25"/>
  <c r="G292" i="25"/>
  <c r="G293" i="25"/>
  <c r="G294" i="25"/>
  <c r="G296" i="25"/>
  <c r="G297" i="25" s="1"/>
  <c r="G298" i="25"/>
  <c r="G299" i="25"/>
  <c r="G300" i="25"/>
  <c r="G301" i="25"/>
  <c r="G302" i="25"/>
  <c r="G303" i="25"/>
  <c r="G304" i="25"/>
  <c r="G305" i="25"/>
  <c r="G306" i="25"/>
  <c r="G307" i="25"/>
  <c r="G308" i="25"/>
  <c r="G309" i="25"/>
  <c r="G310" i="25"/>
  <c r="G311" i="25"/>
  <c r="G312" i="25"/>
  <c r="G313" i="25"/>
  <c r="G314" i="25"/>
  <c r="G315" i="25"/>
  <c r="G316" i="25"/>
  <c r="G317" i="25"/>
  <c r="G318" i="25"/>
  <c r="G319" i="25"/>
  <c r="G320" i="25"/>
  <c r="G7" i="25"/>
  <c r="G229" i="25" l="1"/>
  <c r="Q302" i="26"/>
  <c r="G330" i="25"/>
  <c r="G35" i="25"/>
  <c r="G20" i="25"/>
  <c r="G295" i="25"/>
  <c r="G273" i="25"/>
  <c r="G258" i="25"/>
  <c r="G250" i="25"/>
  <c r="G166" i="25"/>
  <c r="G83" i="25"/>
  <c r="G31" i="25"/>
  <c r="G177" i="25"/>
  <c r="G86" i="25"/>
  <c r="G226" i="25"/>
  <c r="G207" i="25"/>
  <c r="G202" i="25"/>
  <c r="G138" i="25"/>
  <c r="G67" i="25"/>
  <c r="Q316" i="26" l="1"/>
  <c r="G331" i="25"/>
  <c r="G336" i="25" s="1"/>
</calcChain>
</file>

<file path=xl/sharedStrings.xml><?xml version="1.0" encoding="utf-8"?>
<sst xmlns="http://schemas.openxmlformats.org/spreadsheetml/2006/main" count="1262" uniqueCount="322">
  <si>
    <t>CARTERA POR EDADES</t>
  </si>
  <si>
    <t>ÁREA DE CARTERA</t>
  </si>
  <si>
    <t>SUBRED INTEGRADA DE SERVICIOS DE SALUD</t>
  </si>
  <si>
    <t>NIT 900.958.564-9</t>
  </si>
  <si>
    <t>Regimen</t>
  </si>
  <si>
    <t>Nit</t>
  </si>
  <si>
    <t>Nombre Tercero</t>
  </si>
  <si>
    <t>Cantidad</t>
  </si>
  <si>
    <t>Órdenes de Servicios</t>
  </si>
  <si>
    <t>Facturas Por Radicar</t>
  </si>
  <si>
    <t>Total Pendiente por Radicar</t>
  </si>
  <si>
    <t>Cartera 0 a 30 Dias</t>
  </si>
  <si>
    <t>Cartera 31 a 60 Dias</t>
  </si>
  <si>
    <t>Cartera 61 a 90 Dias</t>
  </si>
  <si>
    <t>Cartera 91 a 180 Dias</t>
  </si>
  <si>
    <t>Cartera 181 a 360 Dias</t>
  </si>
  <si>
    <t xml:space="preserve">Cartera Mayor 360 </t>
  </si>
  <si>
    <t>Giro directo</t>
  </si>
  <si>
    <t>Pagos sin soporte</t>
  </si>
  <si>
    <t>Total Cartera</t>
  </si>
  <si>
    <t>Accidente de Tránsito</t>
  </si>
  <si>
    <t>ARL</t>
  </si>
  <si>
    <t>Capitación</t>
  </si>
  <si>
    <t>Contributivo</t>
  </si>
  <si>
    <t>Convenios Docentes Asistenciales</t>
  </si>
  <si>
    <t>UNIVERSIDAD MANUELA BELTRAN UMB</t>
  </si>
  <si>
    <t>FFDS-DESPLAZADOS</t>
  </si>
  <si>
    <t>FFDS-ESCOLARIDAD</t>
  </si>
  <si>
    <t>FFDS-GRATUIDAD</t>
  </si>
  <si>
    <t>FFDS-VINCULADOS</t>
  </si>
  <si>
    <t>IPS Privadas</t>
  </si>
  <si>
    <t>IPS públicas</t>
  </si>
  <si>
    <t>Polizas</t>
  </si>
  <si>
    <t>Regimen Especial</t>
  </si>
  <si>
    <t>Salud Pública</t>
  </si>
  <si>
    <t>Subsidiado</t>
  </si>
  <si>
    <t>Convenios Interadministrativos</t>
  </si>
  <si>
    <t>Liquidada/Subsidiado</t>
  </si>
  <si>
    <t>Liquidada/Contributivo</t>
  </si>
  <si>
    <t>FONDO FINANCIERO DISTRITAL DE SALUD</t>
  </si>
  <si>
    <t>Liquidada/IPS Privada</t>
  </si>
  <si>
    <t>Pagarés y Letras</t>
  </si>
  <si>
    <t>Total Accidente de Tránsito</t>
  </si>
  <si>
    <t>Total ARL</t>
  </si>
  <si>
    <t>Total Capitación</t>
  </si>
  <si>
    <t>Total Contributivo</t>
  </si>
  <si>
    <t>Total Convenios Docentes Asistenciales</t>
  </si>
  <si>
    <t>Total Convenios Interadministrativos</t>
  </si>
  <si>
    <t>Total FFDS-DESPLAZADOS</t>
  </si>
  <si>
    <t>Total FFDS-ESCOLARIDAD</t>
  </si>
  <si>
    <t>Total FFDS-GRATUIDAD</t>
  </si>
  <si>
    <t>Total FFDS-VINCULADOS</t>
  </si>
  <si>
    <t>Total IPS Privadas</t>
  </si>
  <si>
    <t>Total IPS públicas</t>
  </si>
  <si>
    <t>Total Otros</t>
  </si>
  <si>
    <t>Total Pagarés y Letras</t>
  </si>
  <si>
    <t>Total Polizas</t>
  </si>
  <si>
    <t>Total Regimen Especial</t>
  </si>
  <si>
    <t>Total Salud Pública</t>
  </si>
  <si>
    <t>Total Subsidiado</t>
  </si>
  <si>
    <t>UNIVERSIDAD MILITAR NUEVA GRANADA</t>
  </si>
  <si>
    <t>FUNDACION UNIVERSITARIA DEL AREA ANDINA</t>
  </si>
  <si>
    <t>Subred Integrada de Servicios de Salud Sur E.S.E</t>
  </si>
  <si>
    <t>Elaboró:Nidia Zamara Gil Velásquez</t>
  </si>
  <si>
    <t>Total general</t>
  </si>
  <si>
    <t>Profesional Administrativo Cartera y Glosas</t>
  </si>
  <si>
    <t>Lider Cartera y Glosas</t>
  </si>
  <si>
    <t>MARCELA VIZCAINO BEJARANO</t>
  </si>
  <si>
    <t>Liquidada/Capitación</t>
  </si>
  <si>
    <t> OTROS DEUDORES POR CONCEPTOS DIFERENTES A VENTA DE SERVICIOS DE SALUD</t>
  </si>
  <si>
    <t>Concepto</t>
  </si>
  <si>
    <t>...132495 Convenios</t>
  </si>
  <si>
    <t>...138432 Responsabilidades fiscales</t>
  </si>
  <si>
    <t>...138435 Intereses de mora</t>
  </si>
  <si>
    <t>...138490 Otras cuentas por cobrar</t>
  </si>
  <si>
    <t>...138590 Otras cuentas por cobrar dificil recaudo</t>
  </si>
  <si>
    <t>Total otros deudores por conceptos diferentes a venta servicios de salud</t>
  </si>
  <si>
    <t>TOTAL GENERAL</t>
  </si>
  <si>
    <t>ESCUELA DE SALUD SAN PEDRO CLAVER</t>
  </si>
  <si>
    <t>SEGUROS DE VIDA ALFA S.A. VIDALFA S.A.</t>
  </si>
  <si>
    <t>Entes Territoriales/Departamentales y Distritales</t>
  </si>
  <si>
    <t>Entes Territoriales/Municipal</t>
  </si>
  <si>
    <t>Total Entes Territoriales/Departamentales y Distritales</t>
  </si>
  <si>
    <t>Total Entes Territoriales/Municipal</t>
  </si>
  <si>
    <t>CORPORACION UNIVERSIDAD DEL SINU ELIAS BECHARA ZAINUM</t>
  </si>
  <si>
    <t>FFDS-EXTRANJEROS</t>
  </si>
  <si>
    <t>Total FFDS-EXTRANJEROS</t>
  </si>
  <si>
    <t>COL10839154951</t>
  </si>
  <si>
    <t>HIJA DE OMAIRA  BOCANEGRA TIQUE</t>
  </si>
  <si>
    <t>EYVER MATIAS MOSQUERA CORREA</t>
  </si>
  <si>
    <t>Variación</t>
  </si>
  <si>
    <t>OTROS DEURDORES DIFERENTES A VSS</t>
  </si>
  <si>
    <t>GLADYS  ZAPATA SANCHEZ</t>
  </si>
  <si>
    <t>Comparativo saldos cartera vigencia 2023-2024</t>
  </si>
  <si>
    <t xml:space="preserve">ADMINISTRADORA DE RECURS DEL SGSSS-ADRES DE RECURS DEL SGSSS-ADRES </t>
  </si>
  <si>
    <t>MARIA DEL PILAR SANCHEZ MARSIGLIA</t>
  </si>
  <si>
    <t>SERVICIO NACIONAL DE APRENDIZAJE</t>
  </si>
  <si>
    <t>MUNICIPIO DE CARACOLÍ (ANTIOQUIA)</t>
  </si>
  <si>
    <t>MUNICIPIO SANTA MARIA (HUILA)</t>
  </si>
  <si>
    <t>EMCOSALUD GRUPO EMPRESARIAL</t>
  </si>
  <si>
    <t>HOSPITAL SAN IGNACIO</t>
  </si>
  <si>
    <t>CRUZ ROJA COLOMBIANA SECCIONAL CUNDINAMARCA Y BOGOTA</t>
  </si>
  <si>
    <t>FIDUCIARIA LA PREVISORA S.A. Y/O FIDUPREVISORA S A</t>
  </si>
  <si>
    <t>MUNICIPIO COLOMBIA HUILA</t>
  </si>
  <si>
    <t>ALCALDIA MUNICIPAL DE ACEVEDO HUILA</t>
  </si>
  <si>
    <t>MUNICIPIO TIMANA HUILA</t>
  </si>
  <si>
    <t xml:space="preserve">SEGUROS BOLIVAR SA   </t>
  </si>
  <si>
    <t xml:space="preserve">AXA COLPATRIA SEGUROS S A   </t>
  </si>
  <si>
    <t xml:space="preserve">LA PREVISORA S A COMPAÑIA DE SEGUROS   </t>
  </si>
  <si>
    <t xml:space="preserve">COMPANIA DE SEGUROS BOLIVAR S A   </t>
  </si>
  <si>
    <t xml:space="preserve">SEGUROS DEL ESTADO S.A.   </t>
  </si>
  <si>
    <t xml:space="preserve">LA EQUIDAD SEGUROS GENERALES ORGANISMO COOPERATIVO Y/O LA EQUIDAD SEGUROS GENERALES   </t>
  </si>
  <si>
    <t xml:space="preserve">COMPAÑÍA MUNDIAL DE SEGUROS S.A.   </t>
  </si>
  <si>
    <t xml:space="preserve">LIBERTY SEGUROS S.A.   </t>
  </si>
  <si>
    <t xml:space="preserve">ASEGURADORA SOLIDARIA DE COLOMBIA ENTIDAD COOPERATIVA   </t>
  </si>
  <si>
    <t xml:space="preserve">SEGUROS GENERALES SURAMERICANA S. A.   </t>
  </si>
  <si>
    <t xml:space="preserve">MAPFRE SEGUROS GENERALES DE COLOMBIA S.A.   </t>
  </si>
  <si>
    <t xml:space="preserve">COMPAÑIA DE SEGUROS DE VIDA COLMENA S.A.   </t>
  </si>
  <si>
    <t xml:space="preserve">LA EQUIDAD SEGUROS DE VIDA ORGANISMO COOPERATIVO Y/O LA EQUIDAD SEGUROS DE VIDA   </t>
  </si>
  <si>
    <t xml:space="preserve">AXA COLPATRIA SEGUROS DE VIDA S A   </t>
  </si>
  <si>
    <t xml:space="preserve">LIBERTY SEGUROS DE VIDA S.A.   </t>
  </si>
  <si>
    <t xml:space="preserve">SEGUROS DE VIDA DEL ESTADO S.A   </t>
  </si>
  <si>
    <t xml:space="preserve">POSITIVA COMPAÑIA DE SEGUROS S. A.   </t>
  </si>
  <si>
    <t xml:space="preserve">SEGUROS DE VIDA SURAMERICANA S.A.   </t>
  </si>
  <si>
    <t xml:space="preserve">ENTIDAD PROMOTORA DE SALUD SANITAS SAS EN INTERVENCION BAJO LA MEDIDA DE TOMA DE POSESION   </t>
  </si>
  <si>
    <t xml:space="preserve">COOSALUD ENTIDAD PROMOTORA DE SALUD SA   </t>
  </si>
  <si>
    <t xml:space="preserve">EPS Y MEDICINA PREPAGADA SURAMERICANA S. A   </t>
  </si>
  <si>
    <t xml:space="preserve">FONDO DE PASIVO SOCIAL DE FERROCARRILES NACIONALES DE COLOMBIA   </t>
  </si>
  <si>
    <t xml:space="preserve">SALUD TOTAL ENTIDAD PROMOTORA DE SALUD DEL REGIMEN CONTRIBUTIVO S A   </t>
  </si>
  <si>
    <t xml:space="preserve">COOSALUD ESS ENTIDAD PROMOTORA DE SALUD DEL REGIMEN SUBSIDIADO EPSS   </t>
  </si>
  <si>
    <t xml:space="preserve">ENTIDAD PROMOTORA DE SALUD SERVICIO OCCIDENTAL DE SALUD S.A. S.O.S.   </t>
  </si>
  <si>
    <t xml:space="preserve">ASOCIACION MUTUAL SER EMPRESA SOLIDARIA DE SALUD EPS-S   </t>
  </si>
  <si>
    <t xml:space="preserve">PIJAOS SALUD EPSI   </t>
  </si>
  <si>
    <t xml:space="preserve">ASOCIACION MUTUAL LA ESPERANZA ASMET SALUD ESS EPS   </t>
  </si>
  <si>
    <t xml:space="preserve">ENTIDAD PROM. DE SALUD FAMISANAR SAS   </t>
  </si>
  <si>
    <t xml:space="preserve">COLOMBIANA DE SALUD S.A.   </t>
  </si>
  <si>
    <t xml:space="preserve">ALIANSALUD   </t>
  </si>
  <si>
    <t xml:space="preserve">ENTIDAD PROMOTORA DE SALUD MALLAMAS E P S INDIGENA   </t>
  </si>
  <si>
    <t xml:space="preserve">ANAS WAYUU E P S I   </t>
  </si>
  <si>
    <t xml:space="preserve">CAJA DE COMPENSACION FAMILIAR COMPENSAR   </t>
  </si>
  <si>
    <t xml:space="preserve">CAJA DE COMPENSACION FAMILIAR CAJACOPI ATLANTICO   </t>
  </si>
  <si>
    <t xml:space="preserve">CAJA DE COMPENSACION FAMILIAR DEL VALLE DEL CAUCA - COMFENALCO VALLE DELAGENTE   </t>
  </si>
  <si>
    <t xml:space="preserve">CAJA DE COMPENSACION FAMILIAR DEL CHOCO   </t>
  </si>
  <si>
    <t xml:space="preserve">CAPRESOCA EPS   </t>
  </si>
  <si>
    <t xml:space="preserve">NUEVA EMPRESA PROMOTORA DE SALUD S.A.   </t>
  </si>
  <si>
    <t xml:space="preserve">UNION TEMPORAL DEL NORTE - BOGOTA   </t>
  </si>
  <si>
    <t xml:space="preserve">CAPITAL SALUD  ENTIDAD PROMOTORA DE SALUD </t>
  </si>
  <si>
    <t xml:space="preserve">ALIANZA MEDELLIN ANTIOQUIA EPS S. A. S.   </t>
  </si>
  <si>
    <t xml:space="preserve">ASMET SALUD EPS SAS   </t>
  </si>
  <si>
    <t xml:space="preserve">EMSSANAR E.P.S S.A.S.   </t>
  </si>
  <si>
    <t xml:space="preserve">CAJACOPI EPS S. A. S.   </t>
  </si>
  <si>
    <t xml:space="preserve">EPS FAMILIAR DE COLOMBIA S.A.S.   </t>
  </si>
  <si>
    <t xml:space="preserve">INSTITUTO DE FORMACION E INVESTIGACION TECNICA S.A.S.   </t>
  </si>
  <si>
    <t xml:space="preserve">ESCUELA DE CAPACITACION COLOMBIA FUNCA   </t>
  </si>
  <si>
    <t xml:space="preserve">UNIVERSIDAD DE LOS ANDES   </t>
  </si>
  <si>
    <t>PONTIFICIA  UNIVERSIDAD JAVERIANA</t>
  </si>
  <si>
    <t>UNIVERSIDAD  ANTONIO NARINO</t>
  </si>
  <si>
    <t xml:space="preserve">UNIVERSIDAD  DE LA SABANA </t>
  </si>
  <si>
    <t xml:space="preserve">EL CENTRO EN SALUD UNISALUD LTDA.   </t>
  </si>
  <si>
    <t xml:space="preserve">UNIVERSIDAD DE CARTAGENA   </t>
  </si>
  <si>
    <t xml:space="preserve">ALCALDIA MAYOR DE BOGOTA D.C.   </t>
  </si>
  <si>
    <t xml:space="preserve">DEPARTAMENTO DE SANTANDER   </t>
  </si>
  <si>
    <t xml:space="preserve">DEPARTAMENTO DEL CAQUETA   </t>
  </si>
  <si>
    <t xml:space="preserve">DEPARTAMENTO DEL VICHADA   </t>
  </si>
  <si>
    <t xml:space="preserve">DEPARTAMENTO DEL PUTUMAYO   </t>
  </si>
  <si>
    <t xml:space="preserve">SECRETARIA DE SALUD DE VALLEDUPAR   </t>
  </si>
  <si>
    <t xml:space="preserve">MUNICIPIO DE ARAUCA   </t>
  </si>
  <si>
    <t xml:space="preserve">DEPARTAMENTO DEL HUILA   </t>
  </si>
  <si>
    <t xml:space="preserve">GOBERNACION DEL MAGDALENA   </t>
  </si>
  <si>
    <t xml:space="preserve">DEPARTAMENTO DE NARIÑO   </t>
  </si>
  <si>
    <t xml:space="preserve">DEPARTAMENTO NORTE DE SANTANDER   </t>
  </si>
  <si>
    <t xml:space="preserve">DEPARTAMENTO DE CORDOBA   </t>
  </si>
  <si>
    <t xml:space="preserve">GOBIERNO DEPARTAMENTAL DEL TOLIMA   </t>
  </si>
  <si>
    <t xml:space="preserve">DIRECCION TERRITORIAL DE SALUD DE CALDAS   </t>
  </si>
  <si>
    <t xml:space="preserve">SECRETARIA DE SALUD DE BOYACA   </t>
  </si>
  <si>
    <t xml:space="preserve">SECRETARIA DE SALUD  DEL PUTUMAYO   </t>
  </si>
  <si>
    <t xml:space="preserve">DEPARTAMENTO ADMINISTRATIVO DE SALUD DEL DISTRITO TURISTICO CULTURAL E HISTORICO DE STA MTA   </t>
  </si>
  <si>
    <t xml:space="preserve">INSTITUTO DEPARTAMENTAL DE SALUD DEL CAQUETA -EN LIQUIDACIÓN   </t>
  </si>
  <si>
    <t xml:space="preserve">DEPARTAMENTO ADMINISTRATIVO DISTRITAL DE SALUD DISTRISALUD   </t>
  </si>
  <si>
    <t xml:space="preserve">DEPARTAMENTO ADMINISTRATIVO DE SALUD DE CORDO   </t>
  </si>
  <si>
    <t xml:space="preserve">EMPRESA SOCIAL DEL ESTADO HOSPITAL SAN JOSE DEL GUAVIARE   </t>
  </si>
  <si>
    <t xml:space="preserve">DEPARTAMENTO DEL QUINDIO   </t>
  </si>
  <si>
    <t xml:space="preserve">DEPARTAMENTO DEL ATLANTICO   </t>
  </si>
  <si>
    <t xml:space="preserve">DISTRITO ESPECIAL INDUSTRIAL Y PORTUARIO DE BARRANQUILLA   </t>
  </si>
  <si>
    <t xml:space="preserve">DEPARTAMENTO DEL VALLE DEL CAUCA   </t>
  </si>
  <si>
    <t xml:space="preserve">SECRETARIA DE SALUD DEPARTAMENTAL DE BOLIVAR   </t>
  </si>
  <si>
    <t xml:space="preserve">DISTRITO TURISTICO Y CULTURAL DE CARTAGENA DE INDIAS   </t>
  </si>
  <si>
    <t xml:space="preserve">INST DEPTAL DE SALUD DE NTE DE S/DER   </t>
  </si>
  <si>
    <t xml:space="preserve">SECRETARIA DE SALUD DEL TOLIMA   </t>
  </si>
  <si>
    <t xml:space="preserve">DEPARTAMENTO DE ANTIOQUIA   </t>
  </si>
  <si>
    <t xml:space="preserve">SECRETARIA DE SALUD DE CAUCASIA ANTIOQUIA   </t>
  </si>
  <si>
    <t xml:space="preserve">SECRETARIA DE SALUD DE CHIGORODO ANTIOQUIA   </t>
  </si>
  <si>
    <t xml:space="preserve">SECRETARIA DE SALUD AIPE HUILA   </t>
  </si>
  <si>
    <t xml:space="preserve">INSTITUTO DEPARTAMENTAL DE SALUD DE NARINO   </t>
  </si>
  <si>
    <t xml:space="preserve">DEPARTAMENTO DE RISARALDA   </t>
  </si>
  <si>
    <t xml:space="preserve">DEPARTAMENTO DEL CAUCA   </t>
  </si>
  <si>
    <t xml:space="preserve">DEPARTAMENTO ADMINISTRATIVO DE SALUD Y SEGURIDAD SOCIAL DEL CHOCO EN LIQUIDACION   </t>
  </si>
  <si>
    <t xml:space="preserve">DISTRITO TURISTICO CULTURAL E HISTORICO DE SANTA MARTA   </t>
  </si>
  <si>
    <t xml:space="preserve">DEPARTAMENTO DE BOYACA   </t>
  </si>
  <si>
    <t xml:space="preserve">FONDO DEPARTAMENTAL DE SALUD DE CASANARE   </t>
  </si>
  <si>
    <t xml:space="preserve">DEPARTAMENTO DEL META   </t>
  </si>
  <si>
    <t xml:space="preserve">SECRETARIA DEPARTAMENTAL DE SALUD DEL GUAVIARE   </t>
  </si>
  <si>
    <t xml:space="preserve">DEPARTAMENTO ADMINISTRATIVO DE SALUD DEL META   </t>
  </si>
  <si>
    <t xml:space="preserve">DEPARTAMENTO DEL CASANARE   </t>
  </si>
  <si>
    <t xml:space="preserve">SERVICIO SECCIONAL DE SALUD DE LA GUAJIRA   </t>
  </si>
  <si>
    <t xml:space="preserve">DEPARTAMENTO ADMINISTRATIVO DE SEGURIDAD SOCIAL EN SALUD DE SUCRE - DASSSALUD SUCRE   </t>
  </si>
  <si>
    <t xml:space="preserve">DEPARTAMENTO DE SUCRE   </t>
  </si>
  <si>
    <t xml:space="preserve">DEPARTAMENTO DEL CESAR   </t>
  </si>
  <si>
    <t xml:space="preserve">DEPARTAMENTO DE CUNDINAMARCA   </t>
  </si>
  <si>
    <t xml:space="preserve">GOBERNACION DEL AMAZONAS   </t>
  </si>
  <si>
    <t xml:space="preserve">UNIDAD ADMINISTRATIVA ESPECIAL DE SALUD DE ARAUCA   </t>
  </si>
  <si>
    <t xml:space="preserve">MUNICIPIO DE SAN FERNADO BOLIVAR   </t>
  </si>
  <si>
    <t xml:space="preserve">MUNIICIPIO LOS PATIOS NORTE DE SANTANDER   </t>
  </si>
  <si>
    <t xml:space="preserve">MUNICIPIO PUERTO GAITAN   </t>
  </si>
  <si>
    <t xml:space="preserve">MUNICIPIO MARIA LA BAJA   </t>
  </si>
  <si>
    <t xml:space="preserve">SECRETARIA DE SALUD DE GAMARRA - CESAR   </t>
  </si>
  <si>
    <t xml:space="preserve">MUNICIPIO PUERTO RICO META   </t>
  </si>
  <si>
    <t xml:space="preserve">MUNICIPIO DE CHAPARRAL   </t>
  </si>
  <si>
    <t xml:space="preserve">MUNICIPIO DE VILLAHERMOSA TOLIMA   </t>
  </si>
  <si>
    <t xml:space="preserve">MUNICIPIO DE URIBE META   </t>
  </si>
  <si>
    <t xml:space="preserve">MUNICIPIO DEL PEÑON BOLIVAR   </t>
  </si>
  <si>
    <t xml:space="preserve">ALCALDIA DE BARANOA   </t>
  </si>
  <si>
    <t xml:space="preserve">MUNICIPIO PUERTO WILCHES SANTANDER   </t>
  </si>
  <si>
    <t xml:space="preserve">MUNICIPIO DE BUENAVENTURA   </t>
  </si>
  <si>
    <t xml:space="preserve">MUNICIPIO DE MEDELLIN   </t>
  </si>
  <si>
    <t xml:space="preserve">MUNICIPIO DE MARINILLA   </t>
  </si>
  <si>
    <t xml:space="preserve">MUNICIPIO NECOCLÍ (ANTIOQUIA)   </t>
  </si>
  <si>
    <t xml:space="preserve">MUNICIPIO GÓMEZ PLATA (ANTIOQUIA)   </t>
  </si>
  <si>
    <t xml:space="preserve">MUNICIPIO DE NEIVA   </t>
  </si>
  <si>
    <t xml:space="preserve">MUNICIPIO DE PALERMO HUILA   </t>
  </si>
  <si>
    <t xml:space="preserve">FUNDACION COSME Y DAMIAN   </t>
  </si>
  <si>
    <t xml:space="preserve">CLINICA UNIVERSITARIA COLOMBIA / CLINICA COLSANITAS S A   </t>
  </si>
  <si>
    <t xml:space="preserve">MEDICINA INTEGRAL S.A.S.   </t>
  </si>
  <si>
    <t xml:space="preserve">SOCIEDAD CLINICA EMCOSALUD S.A.   </t>
  </si>
  <si>
    <t xml:space="preserve">ADMINISTRADORA COUNTRY S.A.   </t>
  </si>
  <si>
    <t xml:space="preserve">COLOMBIANA DE TRASPLANTES S.A.S   </t>
  </si>
  <si>
    <t xml:space="preserve">FUNDACION ABOOD SHAIO EN REESTRUCTURACION   </t>
  </si>
  <si>
    <t xml:space="preserve">FUNDACION CARDIO INFANTIL-INSTITUTO DE CARDIOLOGIA   </t>
  </si>
  <si>
    <t xml:space="preserve">FUNDACION SANTAFE DE BOGOTA   </t>
  </si>
  <si>
    <t xml:space="preserve">ORGANIZACION CLINICA GENERAL DEL NORTE S.A.   </t>
  </si>
  <si>
    <t xml:space="preserve">EMCOSALUD GRUPO EMPRESARIAL   </t>
  </si>
  <si>
    <t xml:space="preserve">SUMIMEDICAL SAS   </t>
  </si>
  <si>
    <t xml:space="preserve">AVANZAR MEDICO   </t>
  </si>
  <si>
    <t xml:space="preserve">UNIÓN TEMPORAL SALUDSUR 2 – REGIÓN TRES   </t>
  </si>
  <si>
    <t xml:space="preserve">UNION TEMPORAL TOLIHUILA REGIONAL 1 TOLIMA   </t>
  </si>
  <si>
    <t xml:space="preserve">UNION TEMPORAL SERVISALUD SAN JOSE   </t>
  </si>
  <si>
    <t xml:space="preserve">UT - RED INTEGRADA FOSCAL – CUB   </t>
  </si>
  <si>
    <t xml:space="preserve">MEDISALUD UT LTDA   </t>
  </si>
  <si>
    <t xml:space="preserve">HOSPITAL DE LA VICTORIA III NI   </t>
  </si>
  <si>
    <t xml:space="preserve">HOSPITAL SAN CRISTOBAL I NIVEL   </t>
  </si>
  <si>
    <t xml:space="preserve">HOSPITAL RAFAEL URIBE E.S.E.   </t>
  </si>
  <si>
    <t xml:space="preserve">INSTITUTO DISTRITAL DE CIENCIA,BIOTECNOLOGIA E INNOVACION EN SALUD   </t>
  </si>
  <si>
    <t xml:space="preserve">CAJA DE COMPENSACION FAMILIAR DE CUNDINAMARCA - COMFACUNDI   </t>
  </si>
  <si>
    <t xml:space="preserve">CAFESALUD ENTIDAD PROMOTORA DE SALUD SA   </t>
  </si>
  <si>
    <t xml:space="preserve">SALUDCOOP ENTIDAD PROMOTORA DE SALUD ORGANISMO COOPERATIVO SALUDCOOP EN LIQUIDACION   </t>
  </si>
  <si>
    <t xml:space="preserve">COOPERATIVA DE SALUD COMUNITARIA EMPRESA PROMOTORA DE SALUD SUBSIDIADA COMPARTA EPS-S   </t>
  </si>
  <si>
    <t xml:space="preserve">COOMEVA ENTIDAD PROMOTORA DE SALUD S.A.   </t>
  </si>
  <si>
    <t xml:space="preserve">EMPRESA MUTUAL PARA EL DESARROLLO INTEGRAL DE LA SALUD E.S.S.   </t>
  </si>
  <si>
    <t xml:space="preserve">ASOCIACION BARRIOS UNIDOS DE QUIBDO EPS-S AMBUQ ESS   </t>
  </si>
  <si>
    <t xml:space="preserve">CRUZ BLANCA ENTIDAD PROMOTORA DE SALUD S.A.   </t>
  </si>
  <si>
    <t xml:space="preserve">SALUDVIDA S.A. EMPRESA PROMOTORA DE SALUD EPS   </t>
  </si>
  <si>
    <t xml:space="preserve">ENTIDAD COOPERATIVA SOLIDARIA DE SALUD ECOOPSOS ESS EPS SS   </t>
  </si>
  <si>
    <t xml:space="preserve">CAJA DE COMPENSACION FAMILIAR DEL HUILA   </t>
  </si>
  <si>
    <t xml:space="preserve">CAJA DE COMPENSACION FAMILIAR DE NARIÑO   </t>
  </si>
  <si>
    <t xml:space="preserve">CAJA DE PREVISION SOCIAL DE COMUNICACIONES  - CAPRECOM - LIQUIDADA   </t>
  </si>
  <si>
    <t xml:space="preserve">ENTIDAD PROMOTORA DE SALUD DEL REGIMEN SUBSIDIADO EPSS CONVIDA   </t>
  </si>
  <si>
    <t xml:space="preserve">EMPRESA PROMOTORA DE SALUD ECOOPSOS EPS S.A.S.   </t>
  </si>
  <si>
    <t xml:space="preserve">MEDIMAS EPS S.A.S   </t>
  </si>
  <si>
    <t xml:space="preserve">PREVIMEDICS S.A.   </t>
  </si>
  <si>
    <t xml:space="preserve">CAJA DE COMPENSACION FAMILIAR DE CARTAGENA   </t>
  </si>
  <si>
    <t xml:space="preserve">CAJA DE COMPENSACION FAMILIAR DE ANTIOQUIA COMFAMA   </t>
  </si>
  <si>
    <t xml:space="preserve">CAJA DE COMPENSACION FAMILIAR DE LA GUAJIRA   </t>
  </si>
  <si>
    <t xml:space="preserve">CAJA DE COMPENSACION FAMILIAR DE SUCRE   </t>
  </si>
  <si>
    <t xml:space="preserve">COMFASUCRE EPS S   </t>
  </si>
  <si>
    <t xml:space="preserve">ORGANIZACION INTERNACIONAL PARA LAS MIGRACIONES O I M   </t>
  </si>
  <si>
    <t xml:space="preserve">EMPRESA DE TRANSPORTE DEL TERCER MILENIO TRANSMILENIO S.A.   </t>
  </si>
  <si>
    <t xml:space="preserve">FONDO NACIONAL DE GESTION  DEL RIESGO DE DESASTRES </t>
  </si>
  <si>
    <t xml:space="preserve">AMERICARES FOUNDATION INC   </t>
  </si>
  <si>
    <t xml:space="preserve">ALLIANZ SEGUROS S.A   </t>
  </si>
  <si>
    <t xml:space="preserve">POLICÍA NACIONAL DIRECCIÓN DE SANIDAD. ÁREA DE SANIDAD CHOCO   </t>
  </si>
  <si>
    <t xml:space="preserve">INSTITUTO NACIONAL PENITENCIARIO Y CARCELARIO-INPEC   </t>
  </si>
  <si>
    <t xml:space="preserve">COMPLEJO CARCELARIO Y PENITENCIARIO METROPOLITANO DE BOGOTA   </t>
  </si>
  <si>
    <t xml:space="preserve">FIDEICOMISOS PATRIMONIOS AUTONOMOS FIDUCIARIA LA PREVISORA S.A   </t>
  </si>
  <si>
    <t xml:space="preserve">UNIVERSIDAD NACIONAL DE COLOMBIA   </t>
  </si>
  <si>
    <t xml:space="preserve">REGIONAL DE ASEGURAMIENTO EN SALUD N° 1   </t>
  </si>
  <si>
    <t xml:space="preserve">POLICIA METROPOLITANA DE IBAGUE   </t>
  </si>
  <si>
    <t xml:space="preserve">JEFATURA DE SALUD FUERZA AEREA   </t>
  </si>
  <si>
    <t xml:space="preserve">FIDEICOMISO FONDO NACIONAL DE SALUD   </t>
  </si>
  <si>
    <t xml:space="preserve">DISPENSARIO MEDICO NIVEL II BARRANQUILLA   </t>
  </si>
  <si>
    <t xml:space="preserve">DISPENSARIO MEDICO SUROCCIDENTE   </t>
  </si>
  <si>
    <t xml:space="preserve">HOSPITAL NAVAL NIVEL III DE CARTAGENA   </t>
  </si>
  <si>
    <t xml:space="preserve">DISPENSARIO MEDICO NIVEL II BOGOTA   </t>
  </si>
  <si>
    <t xml:space="preserve">UNIDAD PRESTADORA DE SALUD BOGOTA   </t>
  </si>
  <si>
    <t xml:space="preserve">ASOCIACION MUTUAL EMPRESA SOLIDARIA DE SALUD EMSSANAR ESS   </t>
  </si>
  <si>
    <t xml:space="preserve">ASOCIACION INDIGENA DEL CAUCA AIC EPS-INDIGENA   </t>
  </si>
  <si>
    <t xml:space="preserve">ASOCIACION DE CABILDOS INDIGENAS DEL CESAR DUSAKAWI EPSI   </t>
  </si>
  <si>
    <t xml:space="preserve">CAJA DE COMPENSACION FAMILIAR DEL ORIENTE COLOMBIANO COMFAORIENTE   </t>
  </si>
  <si>
    <t xml:space="preserve">FUNDACION SALUD MIA E. P. S.   </t>
  </si>
  <si>
    <t>LIA A LA LA ALVIAREZ LARA</t>
  </si>
  <si>
    <t>VEN18821750</t>
  </si>
  <si>
    <t>HUYNIN PAOLA CUENCA ABREU</t>
  </si>
  <si>
    <t xml:space="preserve">UNION TEMPORAL UT SALUD USPEC 2   </t>
  </si>
  <si>
    <t>AGENCIA DISTRITAL PARA LA EDUCACION SUPERIOR, LA CIENCIA Y LA TECNOLOGÍA "ATENEA"</t>
  </si>
  <si>
    <t>FONDO ASISTENCIAL DEL MAGISTERIO DEL CAQUETA LIMITADA  FAMAC LTDA</t>
  </si>
  <si>
    <t>DICIEMBRE</t>
  </si>
  <si>
    <t xml:space="preserve">UNIVERSIDAD ECCI   </t>
  </si>
  <si>
    <t>Otros</t>
  </si>
  <si>
    <t xml:space="preserve">ECOPETROL S.A.   </t>
  </si>
  <si>
    <t>Total Liquidada/Capitación</t>
  </si>
  <si>
    <t>Total Liquidada/Contributivo</t>
  </si>
  <si>
    <t>Total Liquidada/IPS Privada</t>
  </si>
  <si>
    <t>Total Liquidada/Subsidiado</t>
  </si>
  <si>
    <t>FUNDACION OFTALMOLOGICA DE SANTANDER - FOSCAL</t>
  </si>
  <si>
    <t>MUNICIPIO DE PLANADAS</t>
  </si>
  <si>
    <t>MUNICIPIO DE SAN JOSE DE CUCUTA</t>
  </si>
  <si>
    <t>MUNICIPIO DE PEREIRA- SECRETARIA DE SALUD DE PEREIRA (RISARALDA)</t>
  </si>
  <si>
    <t>SERVICIOS MEDICOS INTEGRALES DE SALUD SAS</t>
  </si>
  <si>
    <t>MEDICOS ASOCIADOS S.A.</t>
  </si>
  <si>
    <t>Diciembre_2023</t>
  </si>
  <si>
    <t>Diciembre_2024</t>
  </si>
  <si>
    <t>Fecha corte:Diciembre 2024</t>
  </si>
  <si>
    <t>Total Liquidadas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</si>
</sst>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$_-;\-* #,##0.00\ _$_-;_-* &quot;-&quot;??\ _$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2" fillId="0" borderId="5" xfId="0" applyNumberFormat="1" applyFont="1" applyFill="1" applyBorder="1" applyAlignment="1">
      <alignment vertical="center"/>
    </xf>
    <xf numFmtId="0" fontId="2" fillId="0" borderId="6" xfId="0" applyNumberFormat="1" applyFont="1" applyFill="1" applyBorder="1" applyAlignment="1">
      <alignment vertical="center"/>
    </xf>
    <xf numFmtId="165" fontId="2" fillId="0" borderId="6" xfId="1" applyNumberFormat="1" applyFont="1" applyFill="1" applyBorder="1" applyAlignment="1">
      <alignment vertical="center"/>
    </xf>
    <xf numFmtId="165" fontId="2" fillId="0" borderId="8" xfId="1" applyNumberFormat="1" applyFont="1" applyFill="1" applyBorder="1" applyAlignment="1">
      <alignment vertical="center"/>
    </xf>
    <xf numFmtId="165" fontId="2" fillId="0" borderId="14" xfId="1" applyNumberFormat="1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horizontal="centerContinuous" vertical="center"/>
    </xf>
    <xf numFmtId="0" fontId="3" fillId="0" borderId="0" xfId="0" applyNumberFormat="1" applyFont="1" applyFill="1" applyBorder="1" applyAlignment="1">
      <alignment horizontal="centerContinuous" vertical="center"/>
    </xf>
    <xf numFmtId="165" fontId="3" fillId="0" borderId="0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Continuous" vertical="center" wrapText="1"/>
    </xf>
    <xf numFmtId="165" fontId="3" fillId="0" borderId="2" xfId="2" applyNumberFormat="1" applyFont="1" applyFill="1" applyBorder="1" applyAlignment="1">
      <alignment horizontal="centerContinuous" vertical="center" wrapText="1"/>
    </xf>
    <xf numFmtId="165" fontId="2" fillId="0" borderId="15" xfId="1" applyNumberFormat="1" applyFont="1" applyFill="1" applyBorder="1" applyAlignment="1">
      <alignment vertical="center"/>
    </xf>
    <xf numFmtId="165" fontId="2" fillId="0" borderId="17" xfId="1" applyNumberFormat="1" applyFont="1" applyFill="1" applyBorder="1" applyAlignment="1">
      <alignment vertical="center"/>
    </xf>
    <xf numFmtId="165" fontId="2" fillId="0" borderId="18" xfId="1" applyNumberFormat="1" applyFont="1" applyFill="1" applyBorder="1" applyAlignment="1">
      <alignment vertical="center"/>
    </xf>
    <xf numFmtId="0" fontId="2" fillId="0" borderId="11" xfId="0" applyNumberFormat="1" applyFont="1" applyFill="1" applyBorder="1" applyAlignment="1">
      <alignment horizontal="centerContinuous" vertical="center"/>
    </xf>
    <xf numFmtId="165" fontId="2" fillId="0" borderId="10" xfId="1" applyNumberFormat="1" applyFont="1" applyFill="1" applyBorder="1" applyAlignment="1">
      <alignment vertical="center"/>
    </xf>
    <xf numFmtId="165" fontId="2" fillId="0" borderId="11" xfId="1" applyNumberFormat="1" applyFont="1" applyFill="1" applyBorder="1" applyAlignment="1">
      <alignment vertical="center"/>
    </xf>
    <xf numFmtId="0" fontId="3" fillId="0" borderId="0" xfId="0" applyFont="1" applyFill="1"/>
    <xf numFmtId="0" fontId="0" fillId="0" borderId="0" xfId="0" applyFill="1"/>
    <xf numFmtId="165" fontId="0" fillId="0" borderId="0" xfId="1" applyNumberFormat="1" applyFont="1" applyFill="1"/>
    <xf numFmtId="0" fontId="5" fillId="0" borderId="0" xfId="0" applyFont="1" applyFill="1"/>
    <xf numFmtId="0" fontId="4" fillId="0" borderId="0" xfId="0" applyFont="1" applyFill="1"/>
    <xf numFmtId="0" fontId="3" fillId="0" borderId="4" xfId="0" applyNumberFormat="1" applyFont="1" applyFill="1" applyBorder="1" applyAlignment="1">
      <alignment horizontal="centerContinuous" vertical="center"/>
    </xf>
    <xf numFmtId="165" fontId="3" fillId="0" borderId="9" xfId="1" applyNumberFormat="1" applyFont="1" applyFill="1" applyBorder="1" applyAlignment="1">
      <alignment vertical="center"/>
    </xf>
    <xf numFmtId="0" fontId="5" fillId="0" borderId="0" xfId="0" applyFont="1"/>
    <xf numFmtId="43" fontId="5" fillId="0" borderId="0" xfId="1" applyFont="1"/>
    <xf numFmtId="0" fontId="4" fillId="0" borderId="0" xfId="0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1" fontId="3" fillId="0" borderId="0" xfId="0" applyNumberFormat="1" applyFont="1" applyFill="1" applyBorder="1" applyAlignment="1">
      <alignment horizontal="centerContinuous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Continuous" vertical="center"/>
    </xf>
    <xf numFmtId="1" fontId="3" fillId="0" borderId="2" xfId="0" applyNumberFormat="1" applyFont="1" applyFill="1" applyBorder="1" applyAlignment="1">
      <alignment horizontal="centerContinuous" vertical="center" wrapText="1"/>
    </xf>
    <xf numFmtId="1" fontId="2" fillId="0" borderId="16" xfId="1" applyNumberFormat="1" applyFont="1" applyFill="1" applyBorder="1" applyAlignment="1">
      <alignment vertical="center"/>
    </xf>
    <xf numFmtId="1" fontId="2" fillId="0" borderId="10" xfId="0" applyNumberFormat="1" applyFont="1" applyFill="1" applyBorder="1" applyAlignment="1">
      <alignment horizontal="centerContinuous" vertical="center"/>
    </xf>
    <xf numFmtId="1" fontId="2" fillId="0" borderId="0" xfId="0" applyNumberFormat="1" applyFont="1" applyFill="1" applyAlignment="1">
      <alignment horizontal="center" vertical="center"/>
    </xf>
    <xf numFmtId="1" fontId="3" fillId="0" borderId="19" xfId="0" applyNumberFormat="1" applyFont="1" applyFill="1" applyBorder="1" applyAlignment="1">
      <alignment horizontal="centerContinuous" vertical="center"/>
    </xf>
    <xf numFmtId="1" fontId="5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/>
    <xf numFmtId="0" fontId="2" fillId="0" borderId="21" xfId="0" applyNumberFormat="1" applyFont="1" applyFill="1" applyBorder="1" applyAlignment="1">
      <alignment vertical="center"/>
    </xf>
    <xf numFmtId="1" fontId="2" fillId="0" borderId="20" xfId="0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vertical="center"/>
    </xf>
    <xf numFmtId="165" fontId="2" fillId="0" borderId="20" xfId="1" applyNumberFormat="1" applyFont="1" applyFill="1" applyBorder="1" applyAlignment="1">
      <alignment vertical="center"/>
    </xf>
    <xf numFmtId="0" fontId="2" fillId="0" borderId="23" xfId="0" applyNumberFormat="1" applyFont="1" applyFill="1" applyBorder="1" applyAlignment="1">
      <alignment vertical="center"/>
    </xf>
    <xf numFmtId="1" fontId="2" fillId="0" borderId="24" xfId="0" applyNumberFormat="1" applyFont="1" applyFill="1" applyBorder="1" applyAlignment="1">
      <alignment horizontal="center" vertical="center"/>
    </xf>
    <xf numFmtId="0" fontId="2" fillId="0" borderId="24" xfId="0" applyNumberFormat="1" applyFont="1" applyFill="1" applyBorder="1" applyAlignment="1">
      <alignment vertical="center"/>
    </xf>
    <xf numFmtId="165" fontId="2" fillId="0" borderId="24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Continuous" vertical="center" wrapText="1"/>
    </xf>
    <xf numFmtId="165" fontId="2" fillId="0" borderId="0" xfId="1" applyNumberFormat="1" applyFont="1" applyFill="1" applyAlignment="1">
      <alignment vertical="center"/>
    </xf>
    <xf numFmtId="0" fontId="3" fillId="0" borderId="10" xfId="0" applyNumberFormat="1" applyFont="1" applyFill="1" applyBorder="1" applyAlignment="1">
      <alignment horizontal="centerContinuous" vertical="center"/>
    </xf>
    <xf numFmtId="165" fontId="3" fillId="0" borderId="10" xfId="1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2" fillId="0" borderId="0" xfId="1" applyNumberFormat="1" applyFont="1" applyFill="1" applyAlignment="1">
      <alignment horizontal="centerContinuous" vertical="center" wrapText="1"/>
    </xf>
    <xf numFmtId="165" fontId="2" fillId="0" borderId="13" xfId="1" applyNumberFormat="1" applyFont="1" applyFill="1" applyBorder="1" applyAlignment="1">
      <alignment vertical="center"/>
    </xf>
    <xf numFmtId="165" fontId="2" fillId="0" borderId="22" xfId="1" applyNumberFormat="1" applyFont="1" applyFill="1" applyBorder="1" applyAlignment="1">
      <alignment vertical="center"/>
    </xf>
    <xf numFmtId="165" fontId="2" fillId="0" borderId="25" xfId="1" applyNumberFormat="1" applyFont="1" applyFill="1" applyBorder="1" applyAlignment="1">
      <alignment vertical="center"/>
    </xf>
    <xf numFmtId="165" fontId="3" fillId="0" borderId="11" xfId="1" applyNumberFormat="1" applyFont="1" applyFill="1" applyBorder="1" applyAlignment="1">
      <alignment vertical="center"/>
    </xf>
    <xf numFmtId="165" fontId="5" fillId="0" borderId="0" xfId="1" applyNumberFormat="1" applyFont="1"/>
    <xf numFmtId="0" fontId="5" fillId="0" borderId="0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Continuous" vertical="center" wrapText="1"/>
    </xf>
    <xf numFmtId="0" fontId="5" fillId="0" borderId="0" xfId="0" applyFont="1" applyFill="1" applyBorder="1" applyAlignment="1">
      <alignment horizontal="centerContinuous" vertical="center" wrapText="1"/>
    </xf>
    <xf numFmtId="165" fontId="5" fillId="0" borderId="0" xfId="1" applyNumberFormat="1" applyFont="1" applyFill="1" applyAlignment="1">
      <alignment horizontal="centerContinuous" vertical="center" wrapText="1"/>
    </xf>
    <xf numFmtId="165" fontId="5" fillId="0" borderId="0" xfId="1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7" fontId="4" fillId="0" borderId="0" xfId="0" applyNumberFormat="1" applyFont="1" applyFill="1" applyBorder="1" applyAlignment="1">
      <alignment horizontal="centerContinuous" vertical="center" wrapText="1"/>
    </xf>
    <xf numFmtId="165" fontId="7" fillId="0" borderId="10" xfId="1" applyNumberFormat="1" applyFont="1" applyBorder="1" applyAlignment="1">
      <alignment vertical="center"/>
    </xf>
    <xf numFmtId="165" fontId="7" fillId="0" borderId="11" xfId="1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/>
    </xf>
    <xf numFmtId="165" fontId="5" fillId="0" borderId="0" xfId="1" applyNumberFormat="1" applyFont="1" applyBorder="1" applyAlignment="1">
      <alignment vertical="center"/>
    </xf>
    <xf numFmtId="0" fontId="6" fillId="0" borderId="10" xfId="0" applyNumberFormat="1" applyFont="1" applyBorder="1" applyAlignment="1">
      <alignment horizontal="centerContinuous" vertical="center"/>
    </xf>
    <xf numFmtId="165" fontId="6" fillId="0" borderId="10" xfId="1" applyNumberFormat="1" applyFont="1" applyBorder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1" applyNumberFormat="1" applyFont="1" applyBorder="1" applyAlignment="1">
      <alignment horizontal="center" vertical="center" wrapText="1"/>
    </xf>
    <xf numFmtId="165" fontId="4" fillId="0" borderId="11" xfId="1" applyNumberFormat="1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8" xfId="0" applyFont="1" applyBorder="1"/>
    <xf numFmtId="165" fontId="5" fillId="0" borderId="8" xfId="1" applyNumberFormat="1" applyFont="1" applyBorder="1"/>
    <xf numFmtId="165" fontId="5" fillId="0" borderId="14" xfId="1" applyNumberFormat="1" applyFont="1" applyBorder="1"/>
    <xf numFmtId="0" fontId="5" fillId="0" borderId="21" xfId="0" applyFont="1" applyBorder="1"/>
    <xf numFmtId="0" fontId="5" fillId="0" borderId="20" xfId="0" applyFont="1" applyBorder="1"/>
    <xf numFmtId="165" fontId="5" fillId="0" borderId="20" xfId="1" applyNumberFormat="1" applyFont="1" applyBorder="1"/>
    <xf numFmtId="165" fontId="5" fillId="0" borderId="22" xfId="1" applyNumberFormat="1" applyFont="1" applyBorder="1"/>
    <xf numFmtId="0" fontId="5" fillId="0" borderId="23" xfId="0" applyFont="1" applyBorder="1"/>
    <xf numFmtId="0" fontId="5" fillId="0" borderId="24" xfId="0" applyFont="1" applyBorder="1"/>
    <xf numFmtId="165" fontId="5" fillId="0" borderId="24" xfId="1" applyNumberFormat="1" applyFont="1" applyBorder="1"/>
    <xf numFmtId="165" fontId="5" fillId="0" borderId="25" xfId="1" applyNumberFormat="1" applyFont="1" applyBorder="1"/>
    <xf numFmtId="0" fontId="5" fillId="0" borderId="27" xfId="0" applyFont="1" applyBorder="1"/>
    <xf numFmtId="0" fontId="5" fillId="0" borderId="12" xfId="0" applyFont="1" applyBorder="1"/>
    <xf numFmtId="165" fontId="5" fillId="0" borderId="12" xfId="1" applyNumberFormat="1" applyFont="1" applyBorder="1"/>
    <xf numFmtId="165" fontId="5" fillId="0" borderId="28" xfId="1" applyNumberFormat="1" applyFont="1" applyBorder="1"/>
    <xf numFmtId="0" fontId="4" fillId="0" borderId="0" xfId="0" applyFont="1" applyBorder="1"/>
    <xf numFmtId="165" fontId="4" fillId="0" borderId="0" xfId="1" applyNumberFormat="1" applyFont="1" applyBorder="1"/>
    <xf numFmtId="165" fontId="4" fillId="0" borderId="0" xfId="0" applyNumberFormat="1" applyFont="1"/>
    <xf numFmtId="0" fontId="5" fillId="0" borderId="10" xfId="0" applyFont="1" applyBorder="1"/>
    <xf numFmtId="165" fontId="5" fillId="0" borderId="10" xfId="1" applyNumberFormat="1" applyFont="1" applyBorder="1"/>
    <xf numFmtId="165" fontId="5" fillId="0" borderId="11" xfId="1" applyNumberFormat="1" applyFont="1" applyBorder="1"/>
    <xf numFmtId="0" fontId="4" fillId="0" borderId="9" xfId="0" applyFont="1" applyBorder="1" applyAlignment="1">
      <alignment horizontal="centerContinuous"/>
    </xf>
    <xf numFmtId="0" fontId="5" fillId="0" borderId="10" xfId="0" applyFont="1" applyBorder="1" applyAlignment="1">
      <alignment horizontal="centerContinuous"/>
    </xf>
    <xf numFmtId="165" fontId="6" fillId="0" borderId="11" xfId="1" applyNumberFormat="1" applyFont="1" applyBorder="1" applyAlignment="1">
      <alignment vertical="center"/>
    </xf>
    <xf numFmtId="0" fontId="2" fillId="0" borderId="27" xfId="0" applyNumberFormat="1" applyFont="1" applyFill="1" applyBorder="1" applyAlignment="1">
      <alignment vertical="center"/>
    </xf>
    <xf numFmtId="1" fontId="2" fillId="0" borderId="12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vertical="center"/>
    </xf>
    <xf numFmtId="165" fontId="2" fillId="0" borderId="12" xfId="1" applyNumberFormat="1" applyFont="1" applyFill="1" applyBorder="1" applyAlignment="1">
      <alignment vertical="center"/>
    </xf>
    <xf numFmtId="165" fontId="2" fillId="0" borderId="28" xfId="1" applyNumberFormat="1" applyFont="1" applyFill="1" applyBorder="1" applyAlignment="1">
      <alignment vertical="center"/>
    </xf>
    <xf numFmtId="0" fontId="5" fillId="0" borderId="0" xfId="0" applyFont="1" applyBorder="1"/>
    <xf numFmtId="165" fontId="5" fillId="0" borderId="0" xfId="1" applyNumberFormat="1" applyFont="1" applyBorder="1"/>
    <xf numFmtId="165" fontId="3" fillId="0" borderId="20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2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</cellXfs>
  <cellStyles count="4">
    <cellStyle name="Millares" xfId="1" builtinId="3"/>
    <cellStyle name="Millares 2" xfId="2" xr:uid="{00000000-0005-0000-0000-000001000000}"/>
    <cellStyle name="Millares 3" xfId="3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1082676</xdr:colOff>
      <xdr:row>0</xdr:row>
      <xdr:rowOff>65232</xdr:rowOff>
    </xdr:from>
    <xdr:to>
      <xdr:col>3</xdr:col>
      <xdr:colOff>540253</xdr:colOff>
      <xdr:row>4</xdr:row>
      <xdr:rowOff>82601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FA2CC1A-F2EB-4E42-8007-E93C8019A0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1751" y="65232"/>
          <a:ext cx="2181727" cy="5888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123825</xdr:rowOff>
    </xdr:from>
    <xdr:to>
      <xdr:col>1</xdr:col>
      <xdr:colOff>2000250</xdr:colOff>
      <xdr:row>4</xdr:row>
      <xdr:rowOff>38100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6AF88A3-D2CA-410F-BA21-9071918C7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23825"/>
          <a:ext cx="180975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600F-5950-40D6-BFB4-30EFE816B316}">
  <dimension ref="B1:S330"/>
  <sheetViews>
    <sheetView showGridLines="0" tabSelected="1" zoomScaleNormal="100" zoomScalePageLayoutView="98" workbookViewId="0">
      <pane xSplit="1" ySplit="6" topLeftCell="E229" activePane="bottomRight" state="frozen"/>
      <selection pane="topRight"/>
      <selection pane="bottomLeft"/>
      <selection pane="bottomRight" activeCell="G255" sqref="G255"/>
    </sheetView>
  </sheetViews>
  <sheetFormatPr baseColWidth="10" defaultRowHeight="11.25" outlineLevelRow="2" x14ac:dyDescent="0.25"/>
  <cols>
    <col min="1" max="1" width="3.28515625" style="3" customWidth="1"/>
    <col min="2" max="2" width="26.85546875" style="3" customWidth="1"/>
    <col min="3" max="3" width="14" style="47" customWidth="1"/>
    <col min="4" max="4" width="61.140625" style="3" customWidth="1"/>
    <col min="5" max="5" width="12.140625" style="60" customWidth="1"/>
    <col min="6" max="6" width="12.7109375" style="60" customWidth="1"/>
    <col min="7" max="8" width="14" style="60" customWidth="1"/>
    <col min="9" max="9" width="16.28515625" style="60" customWidth="1"/>
    <col min="10" max="10" width="14.7109375" style="60" customWidth="1"/>
    <col min="11" max="11" width="15.7109375" style="60" customWidth="1"/>
    <col min="12" max="12" width="16.28515625" style="60" customWidth="1"/>
    <col min="13" max="13" width="20.42578125" style="60" bestFit="1" customWidth="1"/>
    <col min="14" max="14" width="18.140625" style="60" bestFit="1" customWidth="1"/>
    <col min="15" max="15" width="13.85546875" style="60" bestFit="1" customWidth="1"/>
    <col min="16" max="16" width="17.140625" style="60" bestFit="1" customWidth="1"/>
    <col min="17" max="17" width="19" style="60" customWidth="1"/>
    <col min="18" max="16384" width="11.42578125" style="3"/>
  </cols>
  <sheetData>
    <row r="1" spans="2:17" x14ac:dyDescent="0.25">
      <c r="B1" s="1"/>
      <c r="C1" s="40" t="s">
        <v>0</v>
      </c>
      <c r="D1" s="2"/>
      <c r="E1" s="59"/>
      <c r="F1" s="59"/>
      <c r="G1" s="59"/>
      <c r="H1" s="59"/>
      <c r="I1" s="64"/>
      <c r="J1" s="64"/>
      <c r="K1" s="64"/>
      <c r="L1" s="64"/>
      <c r="M1" s="64"/>
      <c r="N1" s="64"/>
      <c r="O1" s="64"/>
      <c r="P1" s="64"/>
      <c r="Q1" s="64"/>
    </row>
    <row r="2" spans="2:17" x14ac:dyDescent="0.25">
      <c r="B2" s="1"/>
      <c r="C2" s="40" t="s">
        <v>1</v>
      </c>
      <c r="D2" s="2"/>
      <c r="E2" s="59"/>
      <c r="F2" s="59"/>
      <c r="G2" s="59"/>
      <c r="H2" s="59"/>
      <c r="I2" s="64"/>
      <c r="J2" s="64"/>
      <c r="K2" s="64"/>
      <c r="L2" s="64"/>
      <c r="M2" s="64"/>
      <c r="N2" s="64"/>
      <c r="O2" s="64"/>
      <c r="P2" s="64"/>
      <c r="Q2" s="64"/>
    </row>
    <row r="3" spans="2:17" x14ac:dyDescent="0.25">
      <c r="B3" s="1"/>
      <c r="C3" s="40" t="s">
        <v>2</v>
      </c>
      <c r="D3" s="2"/>
      <c r="E3" s="59"/>
      <c r="F3" s="59"/>
      <c r="G3" s="59"/>
      <c r="H3" s="59"/>
      <c r="I3" s="64"/>
      <c r="J3" s="64"/>
      <c r="K3" s="64"/>
      <c r="L3" s="64"/>
      <c r="M3" s="64"/>
      <c r="N3" s="64"/>
      <c r="O3" s="64"/>
      <c r="P3" s="64"/>
      <c r="Q3" s="64"/>
    </row>
    <row r="4" spans="2:17" x14ac:dyDescent="0.25">
      <c r="B4" s="1"/>
      <c r="C4" s="40" t="s">
        <v>3</v>
      </c>
      <c r="D4" s="2"/>
      <c r="E4" s="59"/>
      <c r="F4" s="59"/>
      <c r="G4" s="59"/>
      <c r="H4" s="59"/>
      <c r="I4" s="64"/>
      <c r="J4" s="64"/>
      <c r="K4" s="64"/>
      <c r="L4" s="64"/>
      <c r="M4" s="64"/>
      <c r="N4" s="64"/>
      <c r="O4" s="64"/>
      <c r="P4" s="64"/>
      <c r="Q4" s="64"/>
    </row>
    <row r="5" spans="2:17" ht="12" thickBot="1" x14ac:dyDescent="0.3">
      <c r="C5" s="40" t="s">
        <v>304</v>
      </c>
      <c r="D5" s="2"/>
      <c r="E5" s="59"/>
      <c r="F5" s="59"/>
      <c r="G5" s="59"/>
      <c r="H5" s="59"/>
      <c r="I5" s="64"/>
      <c r="J5" s="64"/>
      <c r="K5" s="64"/>
      <c r="L5" s="64"/>
      <c r="M5" s="64"/>
      <c r="N5" s="64"/>
      <c r="O5" s="64"/>
      <c r="P5" s="64"/>
      <c r="Q5" s="64"/>
    </row>
    <row r="6" spans="2:17" s="10" customFormat="1" ht="23.25" thickBot="1" x14ac:dyDescent="0.3">
      <c r="B6" s="4" t="s">
        <v>4</v>
      </c>
      <c r="C6" s="41" t="s">
        <v>5</v>
      </c>
      <c r="D6" s="5" t="s">
        <v>6</v>
      </c>
      <c r="E6" s="6" t="s">
        <v>7</v>
      </c>
      <c r="F6" s="7" t="s">
        <v>8</v>
      </c>
      <c r="G6" s="7" t="s">
        <v>9</v>
      </c>
      <c r="H6" s="7" t="s">
        <v>10</v>
      </c>
      <c r="I6" s="8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9" t="s">
        <v>16</v>
      </c>
      <c r="O6" s="7" t="s">
        <v>17</v>
      </c>
      <c r="P6" s="7" t="s">
        <v>18</v>
      </c>
      <c r="Q6" s="7" t="s">
        <v>19</v>
      </c>
    </row>
    <row r="7" spans="2:17" outlineLevel="2" x14ac:dyDescent="0.25">
      <c r="B7" s="11" t="s">
        <v>20</v>
      </c>
      <c r="C7" s="42">
        <v>860002180</v>
      </c>
      <c r="D7" s="12" t="s">
        <v>106</v>
      </c>
      <c r="E7" s="13">
        <v>109</v>
      </c>
      <c r="F7" s="13">
        <v>0</v>
      </c>
      <c r="G7" s="13">
        <v>28571448</v>
      </c>
      <c r="H7" s="13">
        <f>+F7+G7</f>
        <v>28571448</v>
      </c>
      <c r="I7" s="13">
        <v>5081413</v>
      </c>
      <c r="J7" s="13">
        <v>13794040</v>
      </c>
      <c r="K7" s="13">
        <v>27241379</v>
      </c>
      <c r="L7" s="13">
        <v>70941445</v>
      </c>
      <c r="M7" s="13">
        <v>11009332</v>
      </c>
      <c r="N7" s="13">
        <v>23200022</v>
      </c>
      <c r="O7" s="13">
        <v>0</v>
      </c>
      <c r="P7" s="13">
        <v>-8057843</v>
      </c>
      <c r="Q7" s="65">
        <f t="shared" ref="Q7:Q21" si="0">SUM(H7:P7)</f>
        <v>171781236</v>
      </c>
    </row>
    <row r="8" spans="2:17" outlineLevel="2" x14ac:dyDescent="0.25">
      <c r="B8" s="51" t="s">
        <v>20</v>
      </c>
      <c r="C8" s="52">
        <v>860002184</v>
      </c>
      <c r="D8" s="53" t="s">
        <v>107</v>
      </c>
      <c r="E8" s="54">
        <v>16</v>
      </c>
      <c r="F8" s="54">
        <v>438</v>
      </c>
      <c r="G8" s="54">
        <v>5880855</v>
      </c>
      <c r="H8" s="54">
        <f t="shared" ref="H8:H76" si="1">+F8+G8</f>
        <v>5881293</v>
      </c>
      <c r="I8" s="54">
        <v>3210858</v>
      </c>
      <c r="J8" s="54">
        <v>1743734</v>
      </c>
      <c r="K8" s="54">
        <v>8273354</v>
      </c>
      <c r="L8" s="54">
        <v>0</v>
      </c>
      <c r="M8" s="54">
        <v>0</v>
      </c>
      <c r="N8" s="54">
        <v>19400</v>
      </c>
      <c r="O8" s="54">
        <v>0</v>
      </c>
      <c r="P8" s="54">
        <v>0</v>
      </c>
      <c r="Q8" s="66">
        <f t="shared" si="0"/>
        <v>19128639</v>
      </c>
    </row>
    <row r="9" spans="2:17" outlineLevel="2" x14ac:dyDescent="0.25">
      <c r="B9" s="51" t="s">
        <v>20</v>
      </c>
      <c r="C9" s="52">
        <v>860002400</v>
      </c>
      <c r="D9" s="53" t="s">
        <v>108</v>
      </c>
      <c r="E9" s="54">
        <v>1354</v>
      </c>
      <c r="F9" s="54">
        <v>53187325.310000002</v>
      </c>
      <c r="G9" s="54">
        <v>36720579</v>
      </c>
      <c r="H9" s="54">
        <f t="shared" si="1"/>
        <v>89907904.310000002</v>
      </c>
      <c r="I9" s="54">
        <v>113665025</v>
      </c>
      <c r="J9" s="54">
        <v>70236262</v>
      </c>
      <c r="K9" s="54">
        <v>27839490</v>
      </c>
      <c r="L9" s="54">
        <v>174241100</v>
      </c>
      <c r="M9" s="54">
        <v>128448011</v>
      </c>
      <c r="N9" s="54">
        <v>623599310.37</v>
      </c>
      <c r="O9" s="54">
        <v>0</v>
      </c>
      <c r="P9" s="54">
        <v>-3978955</v>
      </c>
      <c r="Q9" s="66">
        <f t="shared" si="0"/>
        <v>1223958147.6799998</v>
      </c>
    </row>
    <row r="10" spans="2:17" outlineLevel="2" x14ac:dyDescent="0.25">
      <c r="B10" s="51" t="s">
        <v>20</v>
      </c>
      <c r="C10" s="52">
        <v>860002503</v>
      </c>
      <c r="D10" s="53" t="s">
        <v>109</v>
      </c>
      <c r="E10" s="54">
        <v>15</v>
      </c>
      <c r="F10" s="54">
        <v>0</v>
      </c>
      <c r="G10" s="54">
        <v>0</v>
      </c>
      <c r="H10" s="54">
        <f t="shared" si="1"/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  <c r="N10" s="54">
        <v>23161210.039999999</v>
      </c>
      <c r="O10" s="54">
        <v>0</v>
      </c>
      <c r="P10" s="54">
        <v>-1737260</v>
      </c>
      <c r="Q10" s="66">
        <f t="shared" si="0"/>
        <v>21423950.039999999</v>
      </c>
    </row>
    <row r="11" spans="2:17" outlineLevel="2" x14ac:dyDescent="0.25">
      <c r="B11" s="51" t="s">
        <v>20</v>
      </c>
      <c r="C11" s="52">
        <v>860009578</v>
      </c>
      <c r="D11" s="53" t="s">
        <v>110</v>
      </c>
      <c r="E11" s="54">
        <v>157</v>
      </c>
      <c r="F11" s="54">
        <v>525619.44999999995</v>
      </c>
      <c r="G11" s="54">
        <v>30995327</v>
      </c>
      <c r="H11" s="54">
        <f t="shared" si="1"/>
        <v>31520946.449999999</v>
      </c>
      <c r="I11" s="54">
        <v>4309548</v>
      </c>
      <c r="J11" s="54">
        <v>10323603</v>
      </c>
      <c r="K11" s="54">
        <v>855005</v>
      </c>
      <c r="L11" s="54">
        <v>38896717</v>
      </c>
      <c r="M11" s="54">
        <v>34999134</v>
      </c>
      <c r="N11" s="54">
        <v>159877952.66</v>
      </c>
      <c r="O11" s="54">
        <v>0</v>
      </c>
      <c r="P11" s="54">
        <v>0</v>
      </c>
      <c r="Q11" s="66">
        <f t="shared" si="0"/>
        <v>280782906.11000001</v>
      </c>
    </row>
    <row r="12" spans="2:17" outlineLevel="2" x14ac:dyDescent="0.25">
      <c r="B12" s="51" t="s">
        <v>20</v>
      </c>
      <c r="C12" s="52">
        <v>860028415</v>
      </c>
      <c r="D12" s="53" t="s">
        <v>111</v>
      </c>
      <c r="E12" s="54">
        <v>20</v>
      </c>
      <c r="F12" s="54">
        <v>0</v>
      </c>
      <c r="G12" s="54">
        <v>0</v>
      </c>
      <c r="H12" s="54">
        <f t="shared" si="1"/>
        <v>0</v>
      </c>
      <c r="I12" s="54">
        <v>750644</v>
      </c>
      <c r="J12" s="54">
        <v>0</v>
      </c>
      <c r="K12" s="54">
        <v>0</v>
      </c>
      <c r="L12" s="54">
        <v>1697936</v>
      </c>
      <c r="M12" s="54">
        <v>700315</v>
      </c>
      <c r="N12" s="54">
        <v>5914126</v>
      </c>
      <c r="O12" s="54">
        <v>0</v>
      </c>
      <c r="P12" s="54">
        <v>0</v>
      </c>
      <c r="Q12" s="66">
        <f t="shared" si="0"/>
        <v>9063021</v>
      </c>
    </row>
    <row r="13" spans="2:17" outlineLevel="2" x14ac:dyDescent="0.25">
      <c r="B13" s="51" t="s">
        <v>20</v>
      </c>
      <c r="C13" s="52">
        <v>860037013</v>
      </c>
      <c r="D13" s="53" t="s">
        <v>112</v>
      </c>
      <c r="E13" s="54">
        <v>2185</v>
      </c>
      <c r="F13" s="54">
        <v>22495861.280000001</v>
      </c>
      <c r="G13" s="54">
        <v>154533375</v>
      </c>
      <c r="H13" s="54">
        <f t="shared" si="1"/>
        <v>177029236.28</v>
      </c>
      <c r="I13" s="54">
        <v>45560310</v>
      </c>
      <c r="J13" s="54">
        <v>70256036</v>
      </c>
      <c r="K13" s="54">
        <v>115108252</v>
      </c>
      <c r="L13" s="54">
        <v>216198372</v>
      </c>
      <c r="M13" s="54">
        <v>338003801.69999999</v>
      </c>
      <c r="N13" s="54">
        <v>1304634510.25</v>
      </c>
      <c r="O13" s="54">
        <v>0</v>
      </c>
      <c r="P13" s="54">
        <v>-4275304</v>
      </c>
      <c r="Q13" s="66">
        <f t="shared" si="0"/>
        <v>2262515214.23</v>
      </c>
    </row>
    <row r="14" spans="2:17" outlineLevel="2" x14ac:dyDescent="0.25">
      <c r="B14" s="51" t="s">
        <v>20</v>
      </c>
      <c r="C14" s="52">
        <v>860039988</v>
      </c>
      <c r="D14" s="53" t="s">
        <v>113</v>
      </c>
      <c r="E14" s="54">
        <v>36</v>
      </c>
      <c r="F14" s="54">
        <v>0</v>
      </c>
      <c r="G14" s="54">
        <v>0</v>
      </c>
      <c r="H14" s="54">
        <f t="shared" si="1"/>
        <v>0</v>
      </c>
      <c r="I14" s="54">
        <v>0</v>
      </c>
      <c r="J14" s="54">
        <v>0</v>
      </c>
      <c r="K14" s="54">
        <v>0</v>
      </c>
      <c r="L14" s="54">
        <v>0</v>
      </c>
      <c r="M14" s="54">
        <v>2020802</v>
      </c>
      <c r="N14" s="54">
        <v>56897148</v>
      </c>
      <c r="O14" s="54">
        <v>0</v>
      </c>
      <c r="P14" s="54">
        <v>0</v>
      </c>
      <c r="Q14" s="66">
        <f t="shared" si="0"/>
        <v>58917950</v>
      </c>
    </row>
    <row r="15" spans="2:17" outlineLevel="2" x14ac:dyDescent="0.25">
      <c r="B15" s="51" t="s">
        <v>20</v>
      </c>
      <c r="C15" s="52">
        <v>860524654</v>
      </c>
      <c r="D15" s="53" t="s">
        <v>114</v>
      </c>
      <c r="E15" s="54">
        <v>9</v>
      </c>
      <c r="F15" s="54">
        <v>0</v>
      </c>
      <c r="G15" s="54">
        <v>5722605</v>
      </c>
      <c r="H15" s="54">
        <f t="shared" si="1"/>
        <v>5722605</v>
      </c>
      <c r="I15" s="54">
        <v>373310</v>
      </c>
      <c r="J15" s="54">
        <v>0</v>
      </c>
      <c r="K15" s="54">
        <v>2165738</v>
      </c>
      <c r="L15" s="54">
        <v>1286044</v>
      </c>
      <c r="M15" s="54">
        <v>728677</v>
      </c>
      <c r="N15" s="54">
        <v>0</v>
      </c>
      <c r="O15" s="54">
        <v>0</v>
      </c>
      <c r="P15" s="54">
        <v>-187300</v>
      </c>
      <c r="Q15" s="66">
        <f t="shared" si="0"/>
        <v>10089074</v>
      </c>
    </row>
    <row r="16" spans="2:17" outlineLevel="2" x14ac:dyDescent="0.25">
      <c r="B16" s="51" t="s">
        <v>20</v>
      </c>
      <c r="C16" s="52">
        <v>890903407</v>
      </c>
      <c r="D16" s="53" t="s">
        <v>115</v>
      </c>
      <c r="E16" s="54">
        <v>157</v>
      </c>
      <c r="F16" s="54">
        <v>14442215.560000001</v>
      </c>
      <c r="G16" s="54">
        <v>20113742</v>
      </c>
      <c r="H16" s="54">
        <f t="shared" si="1"/>
        <v>34555957.560000002</v>
      </c>
      <c r="I16" s="54">
        <v>5733350</v>
      </c>
      <c r="J16" s="54">
        <v>36554102</v>
      </c>
      <c r="K16" s="54">
        <v>5687916</v>
      </c>
      <c r="L16" s="54">
        <v>91171405</v>
      </c>
      <c r="M16" s="54">
        <v>18263260</v>
      </c>
      <c r="N16" s="54">
        <v>113291057</v>
      </c>
      <c r="O16" s="54">
        <v>0</v>
      </c>
      <c r="P16" s="54">
        <v>-160500</v>
      </c>
      <c r="Q16" s="66">
        <f t="shared" si="0"/>
        <v>305096547.56</v>
      </c>
    </row>
    <row r="17" spans="2:17" outlineLevel="2" x14ac:dyDescent="0.25">
      <c r="B17" s="51" t="s">
        <v>20</v>
      </c>
      <c r="C17" s="52">
        <v>891700037</v>
      </c>
      <c r="D17" s="53" t="s">
        <v>116</v>
      </c>
      <c r="E17" s="54">
        <v>27</v>
      </c>
      <c r="F17" s="54">
        <v>0</v>
      </c>
      <c r="G17" s="54">
        <v>0</v>
      </c>
      <c r="H17" s="54">
        <f t="shared" si="1"/>
        <v>0</v>
      </c>
      <c r="I17" s="54">
        <v>0</v>
      </c>
      <c r="J17" s="54">
        <v>0</v>
      </c>
      <c r="K17" s="54">
        <v>0</v>
      </c>
      <c r="L17" s="54">
        <v>726025</v>
      </c>
      <c r="M17" s="54">
        <v>429700</v>
      </c>
      <c r="N17" s="54">
        <v>45201765</v>
      </c>
      <c r="O17" s="54">
        <v>0</v>
      </c>
      <c r="P17" s="54">
        <v>-1378750</v>
      </c>
      <c r="Q17" s="66">
        <f t="shared" si="0"/>
        <v>44978740</v>
      </c>
    </row>
    <row r="18" spans="2:17" ht="12" outlineLevel="2" thickBot="1" x14ac:dyDescent="0.3">
      <c r="B18" s="55" t="s">
        <v>20</v>
      </c>
      <c r="C18" s="56">
        <v>901037916</v>
      </c>
      <c r="D18" s="57" t="s">
        <v>94</v>
      </c>
      <c r="E18" s="58">
        <v>3523</v>
      </c>
      <c r="F18" s="58">
        <v>183121905.38</v>
      </c>
      <c r="G18" s="58">
        <v>847424714</v>
      </c>
      <c r="H18" s="58">
        <f t="shared" si="1"/>
        <v>1030546619.38</v>
      </c>
      <c r="I18" s="58">
        <v>276996012</v>
      </c>
      <c r="J18" s="58">
        <v>331298800</v>
      </c>
      <c r="K18" s="58">
        <v>294247751</v>
      </c>
      <c r="L18" s="58">
        <v>874989462</v>
      </c>
      <c r="M18" s="58">
        <v>1087775571.72</v>
      </c>
      <c r="N18" s="58">
        <v>5189315033.1899996</v>
      </c>
      <c r="O18" s="58">
        <v>0</v>
      </c>
      <c r="P18" s="58">
        <v>-118462350.73</v>
      </c>
      <c r="Q18" s="67">
        <f t="shared" si="0"/>
        <v>8966706898.5600014</v>
      </c>
    </row>
    <row r="19" spans="2:17" ht="12" outlineLevel="1" thickBot="1" x14ac:dyDescent="0.3">
      <c r="B19" s="16" t="s">
        <v>42</v>
      </c>
      <c r="C19" s="61"/>
      <c r="D19" s="61"/>
      <c r="E19" s="62">
        <f t="shared" ref="E19:Q19" si="2">SUBTOTAL(9,E7:E18)</f>
        <v>7608</v>
      </c>
      <c r="F19" s="62">
        <f t="shared" si="2"/>
        <v>273773364.98000002</v>
      </c>
      <c r="G19" s="62">
        <f t="shared" si="2"/>
        <v>1129962645</v>
      </c>
      <c r="H19" s="62">
        <f t="shared" si="2"/>
        <v>1403736009.98</v>
      </c>
      <c r="I19" s="62">
        <f t="shared" si="2"/>
        <v>455680470</v>
      </c>
      <c r="J19" s="62">
        <f t="shared" si="2"/>
        <v>534206577</v>
      </c>
      <c r="K19" s="62">
        <f t="shared" si="2"/>
        <v>481418885</v>
      </c>
      <c r="L19" s="62">
        <f t="shared" si="2"/>
        <v>1470148506</v>
      </c>
      <c r="M19" s="62">
        <f t="shared" si="2"/>
        <v>1622378604.4200001</v>
      </c>
      <c r="N19" s="62">
        <f t="shared" si="2"/>
        <v>7545111534.5099993</v>
      </c>
      <c r="O19" s="62">
        <f t="shared" si="2"/>
        <v>0</v>
      </c>
      <c r="P19" s="62">
        <f t="shared" si="2"/>
        <v>-138238262.73000002</v>
      </c>
      <c r="Q19" s="68">
        <f t="shared" si="2"/>
        <v>13374442324.18</v>
      </c>
    </row>
    <row r="20" spans="2:17" outlineLevel="2" x14ac:dyDescent="0.25">
      <c r="B20" s="114" t="s">
        <v>21</v>
      </c>
      <c r="C20" s="115">
        <v>800226175</v>
      </c>
      <c r="D20" s="116" t="s">
        <v>117</v>
      </c>
      <c r="E20" s="117">
        <v>2</v>
      </c>
      <c r="F20" s="117">
        <v>216499</v>
      </c>
      <c r="G20" s="117">
        <v>0</v>
      </c>
      <c r="H20" s="117">
        <f t="shared" si="1"/>
        <v>216499</v>
      </c>
      <c r="I20" s="117">
        <v>159305</v>
      </c>
      <c r="J20" s="117">
        <v>0</v>
      </c>
      <c r="K20" s="117">
        <v>0</v>
      </c>
      <c r="L20" s="117">
        <v>134455.54</v>
      </c>
      <c r="M20" s="117">
        <v>0</v>
      </c>
      <c r="N20" s="117">
        <v>0</v>
      </c>
      <c r="O20" s="117">
        <v>0</v>
      </c>
      <c r="P20" s="117">
        <v>0</v>
      </c>
      <c r="Q20" s="118">
        <f t="shared" si="0"/>
        <v>510259.54000000004</v>
      </c>
    </row>
    <row r="21" spans="2:17" outlineLevel="2" x14ac:dyDescent="0.25">
      <c r="B21" s="51" t="s">
        <v>21</v>
      </c>
      <c r="C21" s="52">
        <v>830008686</v>
      </c>
      <c r="D21" s="53" t="s">
        <v>118</v>
      </c>
      <c r="E21" s="54">
        <v>21</v>
      </c>
      <c r="F21" s="54">
        <v>0</v>
      </c>
      <c r="G21" s="54">
        <v>0</v>
      </c>
      <c r="H21" s="54">
        <f t="shared" si="1"/>
        <v>0</v>
      </c>
      <c r="I21" s="54">
        <v>315305</v>
      </c>
      <c r="J21" s="54">
        <v>350966</v>
      </c>
      <c r="K21" s="54">
        <v>0</v>
      </c>
      <c r="L21" s="54">
        <v>2026116</v>
      </c>
      <c r="M21" s="54">
        <v>116900</v>
      </c>
      <c r="N21" s="54">
        <v>16467797</v>
      </c>
      <c r="O21" s="54">
        <v>0</v>
      </c>
      <c r="P21" s="54">
        <v>0</v>
      </c>
      <c r="Q21" s="66">
        <f t="shared" si="0"/>
        <v>19277084</v>
      </c>
    </row>
    <row r="22" spans="2:17" outlineLevel="2" x14ac:dyDescent="0.25">
      <c r="B22" s="51" t="s">
        <v>21</v>
      </c>
      <c r="C22" s="52">
        <v>860002180</v>
      </c>
      <c r="D22" s="53" t="s">
        <v>106</v>
      </c>
      <c r="E22" s="54">
        <v>1</v>
      </c>
      <c r="F22" s="54">
        <v>0</v>
      </c>
      <c r="G22" s="54">
        <v>0</v>
      </c>
      <c r="H22" s="54">
        <f t="shared" si="1"/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12480609</v>
      </c>
      <c r="O22" s="54">
        <v>0</v>
      </c>
      <c r="P22" s="54">
        <v>0</v>
      </c>
      <c r="Q22" s="66">
        <f t="shared" ref="Q22:Q31" si="3">SUM(H22:P22)</f>
        <v>12480609</v>
      </c>
    </row>
    <row r="23" spans="2:17" outlineLevel="2" x14ac:dyDescent="0.25">
      <c r="B23" s="51" t="s">
        <v>21</v>
      </c>
      <c r="C23" s="52">
        <v>860002183</v>
      </c>
      <c r="D23" s="53" t="s">
        <v>119</v>
      </c>
      <c r="E23" s="54">
        <v>31</v>
      </c>
      <c r="F23" s="54">
        <v>0</v>
      </c>
      <c r="G23" s="54">
        <v>3416455</v>
      </c>
      <c r="H23" s="54">
        <f t="shared" si="1"/>
        <v>3416455</v>
      </c>
      <c r="I23" s="54">
        <v>0</v>
      </c>
      <c r="J23" s="54">
        <v>116900</v>
      </c>
      <c r="K23" s="54">
        <v>290100</v>
      </c>
      <c r="L23" s="54">
        <v>1101500</v>
      </c>
      <c r="M23" s="54">
        <v>2718910</v>
      </c>
      <c r="N23" s="54">
        <v>19828738.59</v>
      </c>
      <c r="O23" s="54">
        <v>0</v>
      </c>
      <c r="P23" s="54">
        <v>0</v>
      </c>
      <c r="Q23" s="66">
        <f t="shared" si="3"/>
        <v>27472603.59</v>
      </c>
    </row>
    <row r="24" spans="2:17" outlineLevel="2" x14ac:dyDescent="0.25">
      <c r="B24" s="51" t="s">
        <v>21</v>
      </c>
      <c r="C24" s="52">
        <v>860002503</v>
      </c>
      <c r="D24" s="53" t="s">
        <v>109</v>
      </c>
      <c r="E24" s="54">
        <v>35</v>
      </c>
      <c r="F24" s="54">
        <v>0</v>
      </c>
      <c r="G24" s="54">
        <v>0</v>
      </c>
      <c r="H24" s="54">
        <f t="shared" si="1"/>
        <v>0</v>
      </c>
      <c r="I24" s="54">
        <v>2961411</v>
      </c>
      <c r="J24" s="54">
        <v>580200</v>
      </c>
      <c r="K24" s="54">
        <v>0</v>
      </c>
      <c r="L24" s="54">
        <v>2133300</v>
      </c>
      <c r="M24" s="54">
        <v>261255</v>
      </c>
      <c r="N24" s="54">
        <v>10820141</v>
      </c>
      <c r="O24" s="54">
        <v>0</v>
      </c>
      <c r="P24" s="54">
        <v>0</v>
      </c>
      <c r="Q24" s="66">
        <f t="shared" si="3"/>
        <v>16756307</v>
      </c>
    </row>
    <row r="25" spans="2:17" outlineLevel="2" x14ac:dyDescent="0.25">
      <c r="B25" s="51" t="s">
        <v>21</v>
      </c>
      <c r="C25" s="52">
        <v>860008645</v>
      </c>
      <c r="D25" s="53" t="s">
        <v>120</v>
      </c>
      <c r="E25" s="54">
        <v>10</v>
      </c>
      <c r="F25" s="54">
        <v>0</v>
      </c>
      <c r="G25" s="54">
        <v>0</v>
      </c>
      <c r="H25" s="54">
        <f t="shared" si="1"/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5174155</v>
      </c>
      <c r="O25" s="54">
        <v>0</v>
      </c>
      <c r="P25" s="54">
        <v>0</v>
      </c>
      <c r="Q25" s="66">
        <f t="shared" si="3"/>
        <v>5174155</v>
      </c>
    </row>
    <row r="26" spans="2:17" outlineLevel="2" x14ac:dyDescent="0.25">
      <c r="B26" s="51" t="s">
        <v>21</v>
      </c>
      <c r="C26" s="52">
        <v>860009174</v>
      </c>
      <c r="D26" s="53" t="s">
        <v>121</v>
      </c>
      <c r="E26" s="54">
        <v>3</v>
      </c>
      <c r="F26" s="54">
        <v>0</v>
      </c>
      <c r="G26" s="54">
        <v>1951894</v>
      </c>
      <c r="H26" s="54">
        <f t="shared" si="1"/>
        <v>1951894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3875136</v>
      </c>
      <c r="O26" s="54">
        <v>0</v>
      </c>
      <c r="P26" s="54">
        <v>0</v>
      </c>
      <c r="Q26" s="66">
        <f t="shared" si="3"/>
        <v>5827030</v>
      </c>
    </row>
    <row r="27" spans="2:17" outlineLevel="2" x14ac:dyDescent="0.25">
      <c r="B27" s="51" t="s">
        <v>21</v>
      </c>
      <c r="C27" s="52">
        <v>860011153</v>
      </c>
      <c r="D27" s="53" t="s">
        <v>122</v>
      </c>
      <c r="E27" s="54">
        <v>28</v>
      </c>
      <c r="F27" s="54">
        <v>3329656.65</v>
      </c>
      <c r="G27" s="54">
        <v>5009270</v>
      </c>
      <c r="H27" s="54">
        <f t="shared" si="1"/>
        <v>8338926.6500000004</v>
      </c>
      <c r="I27" s="54">
        <v>1373494</v>
      </c>
      <c r="J27" s="54">
        <v>1129823</v>
      </c>
      <c r="K27" s="54">
        <v>0</v>
      </c>
      <c r="L27" s="54">
        <v>134000</v>
      </c>
      <c r="M27" s="54">
        <v>0</v>
      </c>
      <c r="N27" s="54">
        <v>1878863</v>
      </c>
      <c r="O27" s="54">
        <v>0</v>
      </c>
      <c r="P27" s="54">
        <v>0</v>
      </c>
      <c r="Q27" s="66">
        <f t="shared" si="3"/>
        <v>12855106.65</v>
      </c>
    </row>
    <row r="28" spans="2:17" ht="12" outlineLevel="2" thickBot="1" x14ac:dyDescent="0.3">
      <c r="B28" s="51" t="s">
        <v>21</v>
      </c>
      <c r="C28" s="52">
        <v>890903790</v>
      </c>
      <c r="D28" s="53" t="s">
        <v>123</v>
      </c>
      <c r="E28" s="54">
        <v>300</v>
      </c>
      <c r="F28" s="54">
        <v>858800</v>
      </c>
      <c r="G28" s="54">
        <v>29217470</v>
      </c>
      <c r="H28" s="54">
        <f t="shared" si="1"/>
        <v>30076270</v>
      </c>
      <c r="I28" s="54">
        <v>20517480</v>
      </c>
      <c r="J28" s="54">
        <v>25745407</v>
      </c>
      <c r="K28" s="54">
        <v>31497950</v>
      </c>
      <c r="L28" s="54">
        <v>34784391</v>
      </c>
      <c r="M28" s="54">
        <v>11163855</v>
      </c>
      <c r="N28" s="54">
        <v>169068177</v>
      </c>
      <c r="O28" s="54">
        <v>0</v>
      </c>
      <c r="P28" s="54">
        <v>0</v>
      </c>
      <c r="Q28" s="66">
        <f t="shared" si="3"/>
        <v>322853530</v>
      </c>
    </row>
    <row r="29" spans="2:17" ht="12" outlineLevel="1" thickBot="1" x14ac:dyDescent="0.3">
      <c r="B29" s="16" t="s">
        <v>43</v>
      </c>
      <c r="C29" s="61"/>
      <c r="D29" s="61"/>
      <c r="E29" s="62">
        <f t="shared" ref="E29:Q29" si="4">SUBTOTAL(9,E20:E28)</f>
        <v>431</v>
      </c>
      <c r="F29" s="62">
        <f t="shared" si="4"/>
        <v>4404955.6500000004</v>
      </c>
      <c r="G29" s="62">
        <f t="shared" si="4"/>
        <v>39595089</v>
      </c>
      <c r="H29" s="62">
        <f t="shared" si="4"/>
        <v>44000044.649999999</v>
      </c>
      <c r="I29" s="62">
        <f t="shared" si="4"/>
        <v>25326995</v>
      </c>
      <c r="J29" s="62">
        <f t="shared" si="4"/>
        <v>27923296</v>
      </c>
      <c r="K29" s="62">
        <f t="shared" si="4"/>
        <v>31788050</v>
      </c>
      <c r="L29" s="62">
        <f t="shared" si="4"/>
        <v>40313762.539999999</v>
      </c>
      <c r="M29" s="62">
        <f t="shared" si="4"/>
        <v>14260920</v>
      </c>
      <c r="N29" s="62">
        <f t="shared" si="4"/>
        <v>239593616.59</v>
      </c>
      <c r="O29" s="62">
        <f t="shared" si="4"/>
        <v>0</v>
      </c>
      <c r="P29" s="62">
        <f t="shared" si="4"/>
        <v>0</v>
      </c>
      <c r="Q29" s="68">
        <f t="shared" si="4"/>
        <v>423206684.77999997</v>
      </c>
    </row>
    <row r="30" spans="2:17" outlineLevel="2" x14ac:dyDescent="0.25">
      <c r="B30" s="51" t="s">
        <v>22</v>
      </c>
      <c r="C30" s="52">
        <v>800251440</v>
      </c>
      <c r="D30" s="53" t="s">
        <v>124</v>
      </c>
      <c r="E30" s="54">
        <v>18</v>
      </c>
      <c r="F30" s="54">
        <v>1013443.27</v>
      </c>
      <c r="G30" s="54">
        <v>438633</v>
      </c>
      <c r="H30" s="54">
        <f t="shared" si="1"/>
        <v>1452076.27</v>
      </c>
      <c r="I30" s="54">
        <v>126342517</v>
      </c>
      <c r="J30" s="54">
        <v>91863468</v>
      </c>
      <c r="K30" s="54">
        <v>82359922</v>
      </c>
      <c r="L30" s="54">
        <v>82166845</v>
      </c>
      <c r="M30" s="54">
        <v>0</v>
      </c>
      <c r="N30" s="54">
        <v>168377741</v>
      </c>
      <c r="O30" s="54">
        <v>0</v>
      </c>
      <c r="P30" s="54">
        <v>0</v>
      </c>
      <c r="Q30" s="66">
        <f t="shared" si="3"/>
        <v>552562569.26999998</v>
      </c>
    </row>
    <row r="31" spans="2:17" outlineLevel="2" x14ac:dyDescent="0.25">
      <c r="B31" s="51" t="s">
        <v>22</v>
      </c>
      <c r="C31" s="52">
        <v>900226715</v>
      </c>
      <c r="D31" s="53" t="s">
        <v>125</v>
      </c>
      <c r="E31" s="54">
        <v>7</v>
      </c>
      <c r="F31" s="54">
        <v>0</v>
      </c>
      <c r="G31" s="54">
        <v>136195058</v>
      </c>
      <c r="H31" s="54">
        <f t="shared" si="1"/>
        <v>136195058</v>
      </c>
      <c r="I31" s="54">
        <v>0</v>
      </c>
      <c r="J31" s="54">
        <v>135975458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66">
        <f t="shared" si="3"/>
        <v>272170516</v>
      </c>
    </row>
    <row r="32" spans="2:17" ht="12" outlineLevel="2" thickBot="1" x14ac:dyDescent="0.3">
      <c r="B32" s="51" t="s">
        <v>22</v>
      </c>
      <c r="C32" s="52">
        <v>65719317</v>
      </c>
      <c r="D32" s="53" t="s">
        <v>92</v>
      </c>
      <c r="E32" s="54">
        <v>0</v>
      </c>
      <c r="F32" s="54">
        <v>13300</v>
      </c>
      <c r="G32" s="54">
        <v>0</v>
      </c>
      <c r="H32" s="54">
        <f t="shared" si="1"/>
        <v>13300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66">
        <f>SUM(H32:P32)</f>
        <v>13300</v>
      </c>
    </row>
    <row r="33" spans="2:17" ht="12" outlineLevel="1" thickBot="1" x14ac:dyDescent="0.3">
      <c r="B33" s="16" t="s">
        <v>44</v>
      </c>
      <c r="C33" s="61"/>
      <c r="D33" s="61"/>
      <c r="E33" s="62">
        <f t="shared" ref="E33:Q33" si="5">SUBTOTAL(9,E30:E32)</f>
        <v>25</v>
      </c>
      <c r="F33" s="62">
        <f t="shared" si="5"/>
        <v>1026743.27</v>
      </c>
      <c r="G33" s="62">
        <f t="shared" si="5"/>
        <v>136633691</v>
      </c>
      <c r="H33" s="62">
        <f t="shared" si="5"/>
        <v>137660434.27000001</v>
      </c>
      <c r="I33" s="62">
        <f t="shared" si="5"/>
        <v>126342517</v>
      </c>
      <c r="J33" s="62">
        <f t="shared" si="5"/>
        <v>227838926</v>
      </c>
      <c r="K33" s="62">
        <f t="shared" si="5"/>
        <v>82359922</v>
      </c>
      <c r="L33" s="62">
        <f t="shared" si="5"/>
        <v>82166845</v>
      </c>
      <c r="M33" s="62">
        <f t="shared" si="5"/>
        <v>0</v>
      </c>
      <c r="N33" s="62">
        <f t="shared" si="5"/>
        <v>168377741</v>
      </c>
      <c r="O33" s="62">
        <f t="shared" si="5"/>
        <v>0</v>
      </c>
      <c r="P33" s="62">
        <f t="shared" si="5"/>
        <v>0</v>
      </c>
      <c r="Q33" s="68">
        <f t="shared" si="5"/>
        <v>824746385.26999998</v>
      </c>
    </row>
    <row r="34" spans="2:17" outlineLevel="2" x14ac:dyDescent="0.25">
      <c r="B34" s="51" t="s">
        <v>23</v>
      </c>
      <c r="C34" s="52">
        <v>800088702</v>
      </c>
      <c r="D34" s="53" t="s">
        <v>126</v>
      </c>
      <c r="E34" s="54">
        <v>2122</v>
      </c>
      <c r="F34" s="54">
        <v>77600187.329999998</v>
      </c>
      <c r="G34" s="54">
        <v>90382525</v>
      </c>
      <c r="H34" s="54">
        <f t="shared" si="1"/>
        <v>167982712.32999998</v>
      </c>
      <c r="I34" s="54">
        <v>173043106</v>
      </c>
      <c r="J34" s="54">
        <v>99518962</v>
      </c>
      <c r="K34" s="54">
        <v>143036742</v>
      </c>
      <c r="L34" s="54">
        <v>159704400</v>
      </c>
      <c r="M34" s="54">
        <v>498936842.53999996</v>
      </c>
      <c r="N34" s="54">
        <v>317591297.69999999</v>
      </c>
      <c r="O34" s="54">
        <v>0</v>
      </c>
      <c r="P34" s="121">
        <v>-237048222</v>
      </c>
      <c r="Q34" s="66">
        <f t="shared" ref="Q34:Q82" si="6">SUM(H34:P34)</f>
        <v>1322765840.5699999</v>
      </c>
    </row>
    <row r="35" spans="2:17" outlineLevel="2" x14ac:dyDescent="0.25">
      <c r="B35" s="51" t="s">
        <v>23</v>
      </c>
      <c r="C35" s="52">
        <v>800112806</v>
      </c>
      <c r="D35" s="53" t="s">
        <v>127</v>
      </c>
      <c r="E35" s="54">
        <v>4</v>
      </c>
      <c r="F35" s="54">
        <v>0</v>
      </c>
      <c r="G35" s="54">
        <v>0</v>
      </c>
      <c r="H35" s="54">
        <f t="shared" si="1"/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3036774</v>
      </c>
      <c r="O35" s="54">
        <v>0</v>
      </c>
      <c r="P35" s="54">
        <v>0</v>
      </c>
      <c r="Q35" s="66">
        <f t="shared" si="6"/>
        <v>3036774</v>
      </c>
    </row>
    <row r="36" spans="2:17" outlineLevel="2" x14ac:dyDescent="0.25">
      <c r="B36" s="51" t="s">
        <v>23</v>
      </c>
      <c r="C36" s="52">
        <v>800130907</v>
      </c>
      <c r="D36" s="53" t="s">
        <v>128</v>
      </c>
      <c r="E36" s="54">
        <v>3655</v>
      </c>
      <c r="F36" s="54">
        <v>61909544.420000002</v>
      </c>
      <c r="G36" s="54">
        <v>674612788</v>
      </c>
      <c r="H36" s="54">
        <f t="shared" si="1"/>
        <v>736522332.41999996</v>
      </c>
      <c r="I36" s="54">
        <v>652784098</v>
      </c>
      <c r="J36" s="54">
        <v>212943745</v>
      </c>
      <c r="K36" s="54">
        <v>72236195</v>
      </c>
      <c r="L36" s="54">
        <v>215889220</v>
      </c>
      <c r="M36" s="54">
        <v>401937352.60000002</v>
      </c>
      <c r="N36" s="54">
        <v>191458766.56</v>
      </c>
      <c r="O36" s="54">
        <v>0</v>
      </c>
      <c r="P36" s="121">
        <v>-24803339</v>
      </c>
      <c r="Q36" s="66">
        <f t="shared" si="6"/>
        <v>2458968370.5799999</v>
      </c>
    </row>
    <row r="37" spans="2:17" outlineLevel="2" x14ac:dyDescent="0.25">
      <c r="B37" s="51" t="s">
        <v>23</v>
      </c>
      <c r="C37" s="52">
        <v>800249241</v>
      </c>
      <c r="D37" s="53" t="s">
        <v>129</v>
      </c>
      <c r="E37" s="54">
        <v>6</v>
      </c>
      <c r="F37" s="54">
        <v>0</v>
      </c>
      <c r="G37" s="54">
        <v>0</v>
      </c>
      <c r="H37" s="54">
        <f t="shared" si="1"/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4458514</v>
      </c>
      <c r="O37" s="54">
        <v>0</v>
      </c>
      <c r="P37" s="54">
        <v>0</v>
      </c>
      <c r="Q37" s="66">
        <f t="shared" si="6"/>
        <v>4458514</v>
      </c>
    </row>
    <row r="38" spans="2:17" outlineLevel="2" x14ac:dyDescent="0.25">
      <c r="B38" s="51" t="s">
        <v>23</v>
      </c>
      <c r="C38" s="52">
        <v>800251440</v>
      </c>
      <c r="D38" s="53" t="s">
        <v>124</v>
      </c>
      <c r="E38" s="54">
        <v>2644</v>
      </c>
      <c r="F38" s="54">
        <v>95279773.370000005</v>
      </c>
      <c r="G38" s="54">
        <v>264942554</v>
      </c>
      <c r="H38" s="54">
        <f t="shared" si="1"/>
        <v>360222327.37</v>
      </c>
      <c r="I38" s="54">
        <v>340337852</v>
      </c>
      <c r="J38" s="54">
        <v>558419140</v>
      </c>
      <c r="K38" s="54">
        <v>391927436</v>
      </c>
      <c r="L38" s="54">
        <v>516811655</v>
      </c>
      <c r="M38" s="54">
        <v>23762530.350000001</v>
      </c>
      <c r="N38" s="54">
        <v>464418</v>
      </c>
      <c r="O38" s="54">
        <v>0</v>
      </c>
      <c r="P38" s="121">
        <v>-552026735</v>
      </c>
      <c r="Q38" s="66">
        <f t="shared" si="6"/>
        <v>1639918623.7199998</v>
      </c>
    </row>
    <row r="39" spans="2:17" outlineLevel="2" x14ac:dyDescent="0.25">
      <c r="B39" s="51" t="s">
        <v>23</v>
      </c>
      <c r="C39" s="52">
        <v>805001157</v>
      </c>
      <c r="D39" s="53" t="s">
        <v>130</v>
      </c>
      <c r="E39" s="54">
        <v>15</v>
      </c>
      <c r="F39" s="54">
        <v>0</v>
      </c>
      <c r="G39" s="54">
        <v>85400</v>
      </c>
      <c r="H39" s="54">
        <f t="shared" si="1"/>
        <v>85400</v>
      </c>
      <c r="I39" s="54">
        <v>0</v>
      </c>
      <c r="J39" s="54">
        <v>0</v>
      </c>
      <c r="K39" s="54">
        <v>0</v>
      </c>
      <c r="L39" s="54">
        <v>32858666</v>
      </c>
      <c r="M39" s="54">
        <v>4389834</v>
      </c>
      <c r="N39" s="54">
        <v>31055978</v>
      </c>
      <c r="O39" s="54">
        <v>0</v>
      </c>
      <c r="P39" s="54">
        <v>0</v>
      </c>
      <c r="Q39" s="66">
        <f t="shared" si="6"/>
        <v>68389878</v>
      </c>
    </row>
    <row r="40" spans="2:17" outlineLevel="2" x14ac:dyDescent="0.25">
      <c r="B40" s="51" t="s">
        <v>23</v>
      </c>
      <c r="C40" s="52">
        <v>806008394</v>
      </c>
      <c r="D40" s="53" t="s">
        <v>131</v>
      </c>
      <c r="E40" s="54">
        <v>221</v>
      </c>
      <c r="F40" s="54">
        <v>0</v>
      </c>
      <c r="G40" s="54">
        <v>69943159</v>
      </c>
      <c r="H40" s="54">
        <f t="shared" si="1"/>
        <v>69943159</v>
      </c>
      <c r="I40" s="54">
        <v>66679236</v>
      </c>
      <c r="J40" s="54">
        <v>486100</v>
      </c>
      <c r="K40" s="54">
        <v>57856442</v>
      </c>
      <c r="L40" s="54">
        <v>9467041</v>
      </c>
      <c r="M40" s="54">
        <v>20908857</v>
      </c>
      <c r="N40" s="54">
        <v>525341</v>
      </c>
      <c r="O40" s="54">
        <v>0</v>
      </c>
      <c r="P40" s="121">
        <v>-3802989</v>
      </c>
      <c r="Q40" s="66">
        <f t="shared" si="6"/>
        <v>222063187</v>
      </c>
    </row>
    <row r="41" spans="2:17" outlineLevel="2" x14ac:dyDescent="0.25">
      <c r="B41" s="51" t="s">
        <v>23</v>
      </c>
      <c r="C41" s="52">
        <v>809008362</v>
      </c>
      <c r="D41" s="53" t="s">
        <v>132</v>
      </c>
      <c r="E41" s="54">
        <v>30</v>
      </c>
      <c r="F41" s="54">
        <v>0</v>
      </c>
      <c r="G41" s="54">
        <v>3362700</v>
      </c>
      <c r="H41" s="54">
        <f t="shared" si="1"/>
        <v>3362700</v>
      </c>
      <c r="I41" s="54">
        <v>254400</v>
      </c>
      <c r="J41" s="54">
        <v>64400</v>
      </c>
      <c r="K41" s="54">
        <v>197600</v>
      </c>
      <c r="L41" s="54">
        <v>3167147</v>
      </c>
      <c r="M41" s="54">
        <v>375779</v>
      </c>
      <c r="N41" s="54">
        <v>3469221</v>
      </c>
      <c r="O41" s="54">
        <v>0</v>
      </c>
      <c r="P41" s="54">
        <v>0</v>
      </c>
      <c r="Q41" s="66">
        <f t="shared" si="6"/>
        <v>10891247</v>
      </c>
    </row>
    <row r="42" spans="2:17" outlineLevel="2" x14ac:dyDescent="0.25">
      <c r="B42" s="51" t="s">
        <v>23</v>
      </c>
      <c r="C42" s="52">
        <v>817000248</v>
      </c>
      <c r="D42" s="53" t="s">
        <v>133</v>
      </c>
      <c r="E42" s="54">
        <v>15</v>
      </c>
      <c r="F42" s="54">
        <v>0</v>
      </c>
      <c r="G42" s="54">
        <v>0</v>
      </c>
      <c r="H42" s="54">
        <f t="shared" si="1"/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18151020</v>
      </c>
      <c r="O42" s="54">
        <v>0</v>
      </c>
      <c r="P42" s="54">
        <v>0</v>
      </c>
      <c r="Q42" s="66">
        <f t="shared" si="6"/>
        <v>18151020</v>
      </c>
    </row>
    <row r="43" spans="2:17" outlineLevel="2" x14ac:dyDescent="0.25">
      <c r="B43" s="51" t="s">
        <v>23</v>
      </c>
      <c r="C43" s="52">
        <v>830003564</v>
      </c>
      <c r="D43" s="53" t="s">
        <v>134</v>
      </c>
      <c r="E43" s="54">
        <v>13193</v>
      </c>
      <c r="F43" s="54">
        <v>335592303.08999997</v>
      </c>
      <c r="G43" s="54">
        <v>1282303341</v>
      </c>
      <c r="H43" s="54">
        <f t="shared" si="1"/>
        <v>1617895644.0899999</v>
      </c>
      <c r="I43" s="54">
        <v>868295973</v>
      </c>
      <c r="J43" s="54">
        <v>1154608141</v>
      </c>
      <c r="K43" s="54">
        <v>1309453110</v>
      </c>
      <c r="L43" s="54">
        <v>2191106236</v>
      </c>
      <c r="M43" s="54">
        <v>496927533.36000001</v>
      </c>
      <c r="N43" s="54">
        <v>1151434395.6599998</v>
      </c>
      <c r="O43" s="54">
        <v>0</v>
      </c>
      <c r="P43" s="121">
        <v>-8685982</v>
      </c>
      <c r="Q43" s="66">
        <f t="shared" si="6"/>
        <v>8781035051.1100006</v>
      </c>
    </row>
    <row r="44" spans="2:17" outlineLevel="2" x14ac:dyDescent="0.25">
      <c r="B44" s="51" t="s">
        <v>23</v>
      </c>
      <c r="C44" s="52">
        <v>830028288</v>
      </c>
      <c r="D44" s="53" t="s">
        <v>135</v>
      </c>
      <c r="E44" s="54">
        <v>1</v>
      </c>
      <c r="F44" s="54">
        <v>0</v>
      </c>
      <c r="G44" s="54">
        <v>0</v>
      </c>
      <c r="H44" s="54">
        <f t="shared" si="1"/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769026</v>
      </c>
      <c r="O44" s="54">
        <v>0</v>
      </c>
      <c r="P44" s="54">
        <v>0</v>
      </c>
      <c r="Q44" s="66">
        <f t="shared" si="6"/>
        <v>769026</v>
      </c>
    </row>
    <row r="45" spans="2:17" outlineLevel="2" x14ac:dyDescent="0.25">
      <c r="B45" s="51" t="s">
        <v>23</v>
      </c>
      <c r="C45" s="52">
        <v>830113831</v>
      </c>
      <c r="D45" s="53" t="s">
        <v>136</v>
      </c>
      <c r="E45" s="54">
        <v>235</v>
      </c>
      <c r="F45" s="54">
        <v>255086.56</v>
      </c>
      <c r="G45" s="54">
        <v>11186143</v>
      </c>
      <c r="H45" s="54">
        <f t="shared" si="1"/>
        <v>11441229.560000001</v>
      </c>
      <c r="I45" s="54">
        <v>55669561</v>
      </c>
      <c r="J45" s="54">
        <v>33161913</v>
      </c>
      <c r="K45" s="54">
        <v>894181</v>
      </c>
      <c r="L45" s="54">
        <v>18172380</v>
      </c>
      <c r="M45" s="54">
        <v>39811611</v>
      </c>
      <c r="N45" s="54">
        <v>37175528</v>
      </c>
      <c r="O45" s="54">
        <v>0</v>
      </c>
      <c r="P45" s="121">
        <v>-348500</v>
      </c>
      <c r="Q45" s="66">
        <f t="shared" si="6"/>
        <v>195977903.56</v>
      </c>
    </row>
    <row r="46" spans="2:17" outlineLevel="2" x14ac:dyDescent="0.25">
      <c r="B46" s="51" t="s">
        <v>23</v>
      </c>
      <c r="C46" s="52">
        <v>837000084</v>
      </c>
      <c r="D46" s="53" t="s">
        <v>137</v>
      </c>
      <c r="E46" s="54">
        <v>23</v>
      </c>
      <c r="F46" s="54">
        <v>0</v>
      </c>
      <c r="G46" s="54">
        <v>43300</v>
      </c>
      <c r="H46" s="54">
        <f t="shared" si="1"/>
        <v>43300</v>
      </c>
      <c r="I46" s="54">
        <v>1033500</v>
      </c>
      <c r="J46" s="54">
        <v>1194300</v>
      </c>
      <c r="K46" s="54">
        <v>43300</v>
      </c>
      <c r="L46" s="54">
        <v>12981</v>
      </c>
      <c r="M46" s="54">
        <v>68312</v>
      </c>
      <c r="N46" s="54">
        <v>157382</v>
      </c>
      <c r="O46" s="54">
        <v>0</v>
      </c>
      <c r="P46" s="54">
        <v>0</v>
      </c>
      <c r="Q46" s="66">
        <f t="shared" si="6"/>
        <v>2553075</v>
      </c>
    </row>
    <row r="47" spans="2:17" outlineLevel="2" x14ac:dyDescent="0.25">
      <c r="B47" s="51" t="s">
        <v>23</v>
      </c>
      <c r="C47" s="52">
        <v>839000495</v>
      </c>
      <c r="D47" s="53" t="s">
        <v>138</v>
      </c>
      <c r="E47" s="54">
        <v>3</v>
      </c>
      <c r="F47" s="54">
        <v>0</v>
      </c>
      <c r="G47" s="54">
        <v>0</v>
      </c>
      <c r="H47" s="54">
        <f t="shared" si="1"/>
        <v>0</v>
      </c>
      <c r="I47" s="54">
        <v>0</v>
      </c>
      <c r="J47" s="54">
        <v>0</v>
      </c>
      <c r="K47" s="54">
        <v>85400</v>
      </c>
      <c r="L47" s="54">
        <v>206505</v>
      </c>
      <c r="M47" s="54">
        <v>0</v>
      </c>
      <c r="N47" s="54">
        <v>0</v>
      </c>
      <c r="O47" s="54">
        <v>0</v>
      </c>
      <c r="P47" s="54">
        <v>0</v>
      </c>
      <c r="Q47" s="66">
        <f t="shared" si="6"/>
        <v>291905</v>
      </c>
    </row>
    <row r="48" spans="2:17" outlineLevel="2" x14ac:dyDescent="0.25">
      <c r="B48" s="51" t="s">
        <v>23</v>
      </c>
      <c r="C48" s="52">
        <v>860066942</v>
      </c>
      <c r="D48" s="53" t="s">
        <v>139</v>
      </c>
      <c r="E48" s="54">
        <v>3391</v>
      </c>
      <c r="F48" s="54">
        <v>191296832.53</v>
      </c>
      <c r="G48" s="54">
        <v>414674564</v>
      </c>
      <c r="H48" s="54">
        <f t="shared" si="1"/>
        <v>605971396.52999997</v>
      </c>
      <c r="I48" s="54">
        <v>485881408</v>
      </c>
      <c r="J48" s="54">
        <v>576067283</v>
      </c>
      <c r="K48" s="54">
        <v>314973537</v>
      </c>
      <c r="L48" s="54">
        <v>151096973</v>
      </c>
      <c r="M48" s="54">
        <v>46513551</v>
      </c>
      <c r="N48" s="54">
        <v>125638048</v>
      </c>
      <c r="O48" s="54">
        <v>0</v>
      </c>
      <c r="P48" s="54">
        <v>0</v>
      </c>
      <c r="Q48" s="66">
        <f t="shared" si="6"/>
        <v>2306142196.5299997</v>
      </c>
    </row>
    <row r="49" spans="2:19" outlineLevel="2" x14ac:dyDescent="0.25">
      <c r="B49" s="51" t="s">
        <v>23</v>
      </c>
      <c r="C49" s="52">
        <v>890102044</v>
      </c>
      <c r="D49" s="53" t="s">
        <v>140</v>
      </c>
      <c r="E49" s="54">
        <v>15</v>
      </c>
      <c r="F49" s="54">
        <v>0</v>
      </c>
      <c r="G49" s="54">
        <v>0</v>
      </c>
      <c r="H49" s="54">
        <f t="shared" si="1"/>
        <v>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3206669</v>
      </c>
      <c r="O49" s="54">
        <v>0</v>
      </c>
      <c r="P49" s="54">
        <v>0</v>
      </c>
      <c r="Q49" s="66">
        <f t="shared" si="6"/>
        <v>3206669</v>
      </c>
    </row>
    <row r="50" spans="2:19" outlineLevel="2" x14ac:dyDescent="0.25">
      <c r="B50" s="51" t="s">
        <v>23</v>
      </c>
      <c r="C50" s="52">
        <v>890303093</v>
      </c>
      <c r="D50" s="53" t="s">
        <v>141</v>
      </c>
      <c r="E50" s="54">
        <v>9</v>
      </c>
      <c r="F50" s="54">
        <v>0</v>
      </c>
      <c r="G50" s="54">
        <v>0</v>
      </c>
      <c r="H50" s="54">
        <f t="shared" si="1"/>
        <v>0</v>
      </c>
      <c r="I50" s="54">
        <v>0</v>
      </c>
      <c r="J50" s="54">
        <v>0</v>
      </c>
      <c r="K50" s="54">
        <v>252059</v>
      </c>
      <c r="L50" s="54">
        <v>12786596</v>
      </c>
      <c r="M50" s="54">
        <v>327831</v>
      </c>
      <c r="N50" s="54">
        <v>6758786</v>
      </c>
      <c r="O50" s="54">
        <v>0</v>
      </c>
      <c r="P50" s="54">
        <v>0</v>
      </c>
      <c r="Q50" s="66">
        <f t="shared" si="6"/>
        <v>20125272</v>
      </c>
    </row>
    <row r="51" spans="2:19" outlineLevel="2" x14ac:dyDescent="0.25">
      <c r="B51" s="51" t="s">
        <v>23</v>
      </c>
      <c r="C51" s="52">
        <v>891600091</v>
      </c>
      <c r="D51" s="53" t="s">
        <v>142</v>
      </c>
      <c r="E51" s="54">
        <v>1</v>
      </c>
      <c r="F51" s="54">
        <v>0</v>
      </c>
      <c r="G51" s="54">
        <v>0</v>
      </c>
      <c r="H51" s="54">
        <f t="shared" si="1"/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1089015</v>
      </c>
      <c r="O51" s="54">
        <v>0</v>
      </c>
      <c r="P51" s="54">
        <v>0</v>
      </c>
      <c r="Q51" s="66">
        <f t="shared" si="6"/>
        <v>1089015</v>
      </c>
    </row>
    <row r="52" spans="2:19" outlineLevel="2" x14ac:dyDescent="0.25">
      <c r="B52" s="51" t="s">
        <v>23</v>
      </c>
      <c r="C52" s="52">
        <v>891856000</v>
      </c>
      <c r="D52" s="53" t="s">
        <v>143</v>
      </c>
      <c r="E52" s="54">
        <v>52</v>
      </c>
      <c r="F52" s="54">
        <v>0.72</v>
      </c>
      <c r="G52" s="54">
        <v>0</v>
      </c>
      <c r="H52" s="54">
        <f t="shared" si="1"/>
        <v>0.72</v>
      </c>
      <c r="I52" s="54">
        <v>6986269</v>
      </c>
      <c r="J52" s="54">
        <v>0</v>
      </c>
      <c r="K52" s="54">
        <v>81400</v>
      </c>
      <c r="L52" s="54">
        <v>873479</v>
      </c>
      <c r="M52" s="54">
        <v>102480143</v>
      </c>
      <c r="N52" s="54">
        <v>91280253</v>
      </c>
      <c r="O52" s="54">
        <v>0</v>
      </c>
      <c r="P52" s="54">
        <v>0</v>
      </c>
      <c r="Q52" s="66">
        <f t="shared" si="6"/>
        <v>201701544.72</v>
      </c>
    </row>
    <row r="53" spans="2:19" outlineLevel="2" x14ac:dyDescent="0.25">
      <c r="B53" s="51" t="s">
        <v>23</v>
      </c>
      <c r="C53" s="52">
        <v>900156264</v>
      </c>
      <c r="D53" s="53" t="s">
        <v>144</v>
      </c>
      <c r="E53" s="54">
        <v>8230</v>
      </c>
      <c r="F53" s="54">
        <v>160605500.66</v>
      </c>
      <c r="G53" s="54">
        <v>540803683</v>
      </c>
      <c r="H53" s="54">
        <f t="shared" si="1"/>
        <v>701409183.65999997</v>
      </c>
      <c r="I53" s="54">
        <v>557449653</v>
      </c>
      <c r="J53" s="54">
        <v>657977675</v>
      </c>
      <c r="K53" s="54">
        <v>653733909</v>
      </c>
      <c r="L53" s="54">
        <v>2319637643</v>
      </c>
      <c r="M53" s="54">
        <v>2616287892</v>
      </c>
      <c r="N53" s="54">
        <v>552474686.60000002</v>
      </c>
      <c r="O53" s="54">
        <v>0</v>
      </c>
      <c r="P53" s="121">
        <v>-1607712286</v>
      </c>
      <c r="Q53" s="66">
        <f t="shared" si="6"/>
        <v>6451258356.2600002</v>
      </c>
    </row>
    <row r="54" spans="2:19" outlineLevel="2" x14ac:dyDescent="0.25">
      <c r="B54" s="51" t="s">
        <v>23</v>
      </c>
      <c r="C54" s="52">
        <v>900226715</v>
      </c>
      <c r="D54" s="53" t="s">
        <v>125</v>
      </c>
      <c r="E54" s="54">
        <v>572</v>
      </c>
      <c r="F54" s="54">
        <v>1855226</v>
      </c>
      <c r="G54" s="54">
        <v>55471543</v>
      </c>
      <c r="H54" s="54">
        <f t="shared" si="1"/>
        <v>57326769</v>
      </c>
      <c r="I54" s="54">
        <v>40899893</v>
      </c>
      <c r="J54" s="54">
        <v>15948682</v>
      </c>
      <c r="K54" s="54">
        <v>50474746</v>
      </c>
      <c r="L54" s="54">
        <v>91730793</v>
      </c>
      <c r="M54" s="54">
        <v>143579973</v>
      </c>
      <c r="N54" s="54">
        <v>103470608</v>
      </c>
      <c r="O54" s="54">
        <v>0</v>
      </c>
      <c r="P54" s="54">
        <v>0</v>
      </c>
      <c r="Q54" s="66">
        <f t="shared" si="6"/>
        <v>503431464</v>
      </c>
    </row>
    <row r="55" spans="2:19" outlineLevel="2" x14ac:dyDescent="0.25">
      <c r="B55" s="51" t="s">
        <v>23</v>
      </c>
      <c r="C55" s="52">
        <v>900298372</v>
      </c>
      <c r="D55" s="53" t="s">
        <v>146</v>
      </c>
      <c r="E55" s="54">
        <v>3414</v>
      </c>
      <c r="F55" s="54">
        <v>115229003.62</v>
      </c>
      <c r="G55" s="54">
        <v>993128032</v>
      </c>
      <c r="H55" s="54">
        <f t="shared" si="1"/>
        <v>1108357035.6199999</v>
      </c>
      <c r="I55" s="54">
        <v>94272725</v>
      </c>
      <c r="J55" s="54">
        <v>54440587</v>
      </c>
      <c r="K55" s="54">
        <v>37346657</v>
      </c>
      <c r="L55" s="54">
        <v>265790269</v>
      </c>
      <c r="M55" s="54">
        <v>33799617</v>
      </c>
      <c r="N55" s="54">
        <v>88141478</v>
      </c>
      <c r="O55" s="54">
        <v>0</v>
      </c>
      <c r="P55" s="54">
        <v>-948414555</v>
      </c>
      <c r="Q55" s="66">
        <f t="shared" si="6"/>
        <v>733733813.61999989</v>
      </c>
      <c r="S55" s="63"/>
    </row>
    <row r="56" spans="2:19" outlineLevel="2" x14ac:dyDescent="0.25">
      <c r="B56" s="51" t="s">
        <v>23</v>
      </c>
      <c r="C56" s="52">
        <v>900604350</v>
      </c>
      <c r="D56" s="53" t="s">
        <v>147</v>
      </c>
      <c r="E56" s="54">
        <v>14</v>
      </c>
      <c r="F56" s="54">
        <v>0</v>
      </c>
      <c r="G56" s="54">
        <v>1707591</v>
      </c>
      <c r="H56" s="54">
        <f t="shared" si="1"/>
        <v>1707591</v>
      </c>
      <c r="I56" s="54">
        <v>51300</v>
      </c>
      <c r="J56" s="54">
        <v>0</v>
      </c>
      <c r="K56" s="54">
        <v>0</v>
      </c>
      <c r="L56" s="54">
        <v>1441033</v>
      </c>
      <c r="M56" s="54">
        <v>122600</v>
      </c>
      <c r="N56" s="54">
        <v>7281485</v>
      </c>
      <c r="O56" s="54">
        <v>0</v>
      </c>
      <c r="P56" s="54">
        <v>0</v>
      </c>
      <c r="Q56" s="66">
        <f t="shared" si="6"/>
        <v>10604009</v>
      </c>
    </row>
    <row r="57" spans="2:19" outlineLevel="2" x14ac:dyDescent="0.25">
      <c r="B57" s="51" t="s">
        <v>23</v>
      </c>
      <c r="C57" s="52">
        <v>900935126</v>
      </c>
      <c r="D57" s="53" t="s">
        <v>148</v>
      </c>
      <c r="E57" s="54">
        <v>127</v>
      </c>
      <c r="F57" s="54">
        <v>0</v>
      </c>
      <c r="G57" s="54">
        <v>7949991</v>
      </c>
      <c r="H57" s="54">
        <f t="shared" si="1"/>
        <v>7949991</v>
      </c>
      <c r="I57" s="54">
        <v>3644027</v>
      </c>
      <c r="J57" s="54">
        <v>1827536</v>
      </c>
      <c r="K57" s="54">
        <v>1280056</v>
      </c>
      <c r="L57" s="54">
        <v>17980633</v>
      </c>
      <c r="M57" s="54">
        <v>2266425</v>
      </c>
      <c r="N57" s="54">
        <v>28472219.75</v>
      </c>
      <c r="O57" s="54">
        <v>0</v>
      </c>
      <c r="P57" s="54">
        <v>0</v>
      </c>
      <c r="Q57" s="66">
        <f t="shared" si="6"/>
        <v>63420887.75</v>
      </c>
    </row>
    <row r="58" spans="2:19" outlineLevel="2" x14ac:dyDescent="0.25">
      <c r="B58" s="51" t="s">
        <v>23</v>
      </c>
      <c r="C58" s="52">
        <v>901021565</v>
      </c>
      <c r="D58" s="53" t="s">
        <v>149</v>
      </c>
      <c r="E58" s="54">
        <v>15</v>
      </c>
      <c r="F58" s="54">
        <v>0</v>
      </c>
      <c r="G58" s="54">
        <v>0</v>
      </c>
      <c r="H58" s="54">
        <f t="shared" si="1"/>
        <v>0</v>
      </c>
      <c r="I58" s="54">
        <v>0</v>
      </c>
      <c r="J58" s="54">
        <v>0</v>
      </c>
      <c r="K58" s="54">
        <v>0</v>
      </c>
      <c r="L58" s="54">
        <v>0</v>
      </c>
      <c r="M58" s="54">
        <v>216973</v>
      </c>
      <c r="N58" s="54">
        <v>4113025</v>
      </c>
      <c r="O58" s="54">
        <v>0</v>
      </c>
      <c r="P58" s="54">
        <v>0</v>
      </c>
      <c r="Q58" s="66">
        <f t="shared" si="6"/>
        <v>4329998</v>
      </c>
    </row>
    <row r="59" spans="2:19" outlineLevel="2" x14ac:dyDescent="0.25">
      <c r="B59" s="51" t="s">
        <v>23</v>
      </c>
      <c r="C59" s="52">
        <v>901543211</v>
      </c>
      <c r="D59" s="53" t="s">
        <v>150</v>
      </c>
      <c r="E59" s="54">
        <v>256</v>
      </c>
      <c r="F59" s="54">
        <v>0</v>
      </c>
      <c r="G59" s="54">
        <v>27038382</v>
      </c>
      <c r="H59" s="54">
        <f t="shared" si="1"/>
        <v>27038382</v>
      </c>
      <c r="I59" s="54">
        <v>7058918</v>
      </c>
      <c r="J59" s="54">
        <v>4323721</v>
      </c>
      <c r="K59" s="54">
        <v>0</v>
      </c>
      <c r="L59" s="54">
        <v>19539254</v>
      </c>
      <c r="M59" s="54">
        <v>6062648</v>
      </c>
      <c r="N59" s="54">
        <v>105381680.59999999</v>
      </c>
      <c r="O59" s="54">
        <v>0</v>
      </c>
      <c r="P59" s="54">
        <v>0</v>
      </c>
      <c r="Q59" s="66">
        <f t="shared" si="6"/>
        <v>169404603.59999999</v>
      </c>
    </row>
    <row r="60" spans="2:19" outlineLevel="2" x14ac:dyDescent="0.25">
      <c r="B60" s="51" t="s">
        <v>23</v>
      </c>
      <c r="C60" s="52">
        <v>901543761</v>
      </c>
      <c r="D60" s="53" t="s">
        <v>151</v>
      </c>
      <c r="E60" s="54">
        <v>28</v>
      </c>
      <c r="F60" s="54">
        <v>0</v>
      </c>
      <c r="G60" s="54">
        <v>2445868</v>
      </c>
      <c r="H60" s="54">
        <f t="shared" si="1"/>
        <v>2445868</v>
      </c>
      <c r="I60" s="54">
        <v>0</v>
      </c>
      <c r="J60" s="54">
        <v>1039070</v>
      </c>
      <c r="K60" s="54">
        <v>0</v>
      </c>
      <c r="L60" s="54">
        <v>350065</v>
      </c>
      <c r="M60" s="54">
        <v>1942912</v>
      </c>
      <c r="N60" s="54">
        <v>6207981</v>
      </c>
      <c r="O60" s="54">
        <v>0</v>
      </c>
      <c r="P60" s="54">
        <v>0</v>
      </c>
      <c r="Q60" s="66">
        <f t="shared" si="6"/>
        <v>11985896</v>
      </c>
    </row>
    <row r="61" spans="2:19" ht="12" outlineLevel="2" thickBot="1" x14ac:dyDescent="0.3">
      <c r="B61" s="51" t="s">
        <v>23</v>
      </c>
      <c r="C61" s="52" t="s">
        <v>87</v>
      </c>
      <c r="D61" s="53" t="s">
        <v>88</v>
      </c>
      <c r="E61" s="54">
        <v>0</v>
      </c>
      <c r="F61" s="54">
        <v>5530300</v>
      </c>
      <c r="G61" s="54">
        <v>0</v>
      </c>
      <c r="H61" s="54">
        <f t="shared" si="1"/>
        <v>5530300</v>
      </c>
      <c r="I61" s="54">
        <v>0</v>
      </c>
      <c r="J61" s="54">
        <v>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66">
        <f t="shared" si="6"/>
        <v>5530300</v>
      </c>
    </row>
    <row r="62" spans="2:19" ht="12" outlineLevel="1" thickBot="1" x14ac:dyDescent="0.3">
      <c r="B62" s="16" t="s">
        <v>45</v>
      </c>
      <c r="C62" s="61"/>
      <c r="D62" s="61"/>
      <c r="E62" s="62">
        <f t="shared" ref="E62:Q62" si="7">SUBTOTAL(9,E34:E61)</f>
        <v>38291</v>
      </c>
      <c r="F62" s="62">
        <f t="shared" si="7"/>
        <v>1045153758.3</v>
      </c>
      <c r="G62" s="62">
        <f t="shared" si="7"/>
        <v>4440081564</v>
      </c>
      <c r="H62" s="62">
        <f t="shared" si="7"/>
        <v>5485235322.3000002</v>
      </c>
      <c r="I62" s="62">
        <f t="shared" si="7"/>
        <v>3354341919</v>
      </c>
      <c r="J62" s="62">
        <f t="shared" si="7"/>
        <v>3372021255</v>
      </c>
      <c r="K62" s="62">
        <f t="shared" si="7"/>
        <v>3033872770</v>
      </c>
      <c r="L62" s="62">
        <f t="shared" si="7"/>
        <v>6028622969</v>
      </c>
      <c r="M62" s="62">
        <f t="shared" si="7"/>
        <v>4440719216.8500004</v>
      </c>
      <c r="N62" s="62">
        <f t="shared" si="7"/>
        <v>2883263596.8699999</v>
      </c>
      <c r="O62" s="62">
        <f t="shared" si="7"/>
        <v>0</v>
      </c>
      <c r="P62" s="62">
        <f t="shared" si="7"/>
        <v>-3382842608</v>
      </c>
      <c r="Q62" s="68">
        <f t="shared" si="7"/>
        <v>25215234441.02</v>
      </c>
    </row>
    <row r="63" spans="2:19" outlineLevel="2" x14ac:dyDescent="0.25">
      <c r="B63" s="51" t="s">
        <v>24</v>
      </c>
      <c r="C63" s="52">
        <v>52798233</v>
      </c>
      <c r="D63" s="53" t="s">
        <v>95</v>
      </c>
      <c r="E63" s="54">
        <v>1</v>
      </c>
      <c r="F63" s="54">
        <v>0</v>
      </c>
      <c r="G63" s="54">
        <v>104920</v>
      </c>
      <c r="H63" s="54">
        <f t="shared" si="1"/>
        <v>104920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66">
        <f t="shared" si="6"/>
        <v>104920</v>
      </c>
    </row>
    <row r="64" spans="2:19" outlineLevel="2" x14ac:dyDescent="0.25">
      <c r="B64" s="51" t="s">
        <v>24</v>
      </c>
      <c r="C64" s="52">
        <v>800084089</v>
      </c>
      <c r="D64" s="53" t="s">
        <v>152</v>
      </c>
      <c r="E64" s="54">
        <v>0</v>
      </c>
      <c r="F64" s="54">
        <v>0</v>
      </c>
      <c r="G64" s="54">
        <v>0</v>
      </c>
      <c r="H64" s="54">
        <f t="shared" si="1"/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-167450</v>
      </c>
      <c r="Q64" s="66">
        <f t="shared" si="6"/>
        <v>-167450</v>
      </c>
    </row>
    <row r="65" spans="2:17" outlineLevel="2" x14ac:dyDescent="0.25">
      <c r="B65" s="51" t="s">
        <v>24</v>
      </c>
      <c r="C65" s="52">
        <v>800225340</v>
      </c>
      <c r="D65" s="53" t="s">
        <v>60</v>
      </c>
      <c r="E65" s="54">
        <v>7</v>
      </c>
      <c r="F65" s="54">
        <v>0</v>
      </c>
      <c r="G65" s="54">
        <v>40068754</v>
      </c>
      <c r="H65" s="54">
        <f t="shared" si="1"/>
        <v>40068754</v>
      </c>
      <c r="I65" s="54">
        <v>0</v>
      </c>
      <c r="J65" s="54">
        <v>0</v>
      </c>
      <c r="K65" s="54">
        <v>0</v>
      </c>
      <c r="L65" s="54">
        <v>0</v>
      </c>
      <c r="M65" s="54">
        <v>8583109</v>
      </c>
      <c r="N65" s="54">
        <v>20343667</v>
      </c>
      <c r="O65" s="54">
        <v>0</v>
      </c>
      <c r="P65" s="54">
        <v>0</v>
      </c>
      <c r="Q65" s="66">
        <f t="shared" si="6"/>
        <v>68995530</v>
      </c>
    </row>
    <row r="66" spans="2:17" outlineLevel="2" x14ac:dyDescent="0.25">
      <c r="B66" s="51" t="s">
        <v>24</v>
      </c>
      <c r="C66" s="52">
        <v>800250596</v>
      </c>
      <c r="D66" s="53" t="s">
        <v>153</v>
      </c>
      <c r="E66" s="54">
        <v>2</v>
      </c>
      <c r="F66" s="54">
        <v>0</v>
      </c>
      <c r="G66" s="54">
        <v>828000</v>
      </c>
      <c r="H66" s="54">
        <f t="shared" si="1"/>
        <v>828000</v>
      </c>
      <c r="I66" s="54">
        <v>0</v>
      </c>
      <c r="J66" s="54">
        <v>0</v>
      </c>
      <c r="K66" s="54">
        <v>0</v>
      </c>
      <c r="L66" s="54">
        <v>0</v>
      </c>
      <c r="M66" s="54">
        <v>261921</v>
      </c>
      <c r="N66" s="54">
        <v>0</v>
      </c>
      <c r="O66" s="54">
        <v>0</v>
      </c>
      <c r="P66" s="54">
        <v>0</v>
      </c>
      <c r="Q66" s="66">
        <f t="shared" si="6"/>
        <v>1089921</v>
      </c>
    </row>
    <row r="67" spans="2:17" outlineLevel="2" x14ac:dyDescent="0.25">
      <c r="B67" s="51" t="s">
        <v>24</v>
      </c>
      <c r="C67" s="52">
        <v>830007606</v>
      </c>
      <c r="D67" s="53" t="s">
        <v>78</v>
      </c>
      <c r="E67" s="54">
        <v>1</v>
      </c>
      <c r="F67" s="54">
        <v>0</v>
      </c>
      <c r="G67" s="54">
        <v>19091</v>
      </c>
      <c r="H67" s="54">
        <f t="shared" si="1"/>
        <v>19091</v>
      </c>
      <c r="I67" s="54">
        <v>0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66">
        <f t="shared" si="6"/>
        <v>19091</v>
      </c>
    </row>
    <row r="68" spans="2:17" outlineLevel="2" x14ac:dyDescent="0.25">
      <c r="B68" s="51" t="s">
        <v>24</v>
      </c>
      <c r="C68" s="52">
        <v>860007386</v>
      </c>
      <c r="D68" s="53" t="s">
        <v>154</v>
      </c>
      <c r="E68" s="54">
        <v>1</v>
      </c>
      <c r="F68" s="54">
        <v>0</v>
      </c>
      <c r="G68" s="54">
        <v>2762679</v>
      </c>
      <c r="H68" s="54">
        <f t="shared" si="1"/>
        <v>2762679</v>
      </c>
      <c r="I68" s="54">
        <v>0</v>
      </c>
      <c r="J68" s="54">
        <v>0</v>
      </c>
      <c r="K68" s="54">
        <v>0</v>
      </c>
      <c r="L68" s="54">
        <v>0</v>
      </c>
      <c r="M68" s="54">
        <v>0</v>
      </c>
      <c r="N68" s="54">
        <v>0</v>
      </c>
      <c r="O68" s="54">
        <v>0</v>
      </c>
      <c r="P68" s="54">
        <v>-2762679</v>
      </c>
      <c r="Q68" s="66">
        <f t="shared" si="6"/>
        <v>0</v>
      </c>
    </row>
    <row r="69" spans="2:17" outlineLevel="2" x14ac:dyDescent="0.25">
      <c r="B69" s="51" t="s">
        <v>24</v>
      </c>
      <c r="C69" s="52">
        <v>860013720</v>
      </c>
      <c r="D69" s="53" t="s">
        <v>155</v>
      </c>
      <c r="E69" s="54">
        <v>3</v>
      </c>
      <c r="F69" s="54">
        <v>0</v>
      </c>
      <c r="G69" s="54">
        <v>29368639</v>
      </c>
      <c r="H69" s="54">
        <f t="shared" si="1"/>
        <v>29368639</v>
      </c>
      <c r="I69" s="54">
        <v>0</v>
      </c>
      <c r="J69" s="54">
        <v>0</v>
      </c>
      <c r="K69" s="54">
        <v>0</v>
      </c>
      <c r="L69" s="54">
        <v>0</v>
      </c>
      <c r="M69" s="54">
        <v>4152703</v>
      </c>
      <c r="N69" s="54">
        <v>0</v>
      </c>
      <c r="O69" s="54">
        <v>0</v>
      </c>
      <c r="P69" s="54">
        <v>0</v>
      </c>
      <c r="Q69" s="66">
        <f t="shared" si="6"/>
        <v>33521342</v>
      </c>
    </row>
    <row r="70" spans="2:17" outlineLevel="2" x14ac:dyDescent="0.25">
      <c r="B70" s="51" t="s">
        <v>24</v>
      </c>
      <c r="C70" s="52">
        <v>860056070</v>
      </c>
      <c r="D70" s="53" t="s">
        <v>156</v>
      </c>
      <c r="E70" s="54">
        <v>1</v>
      </c>
      <c r="F70" s="54">
        <v>0</v>
      </c>
      <c r="G70" s="54">
        <v>0</v>
      </c>
      <c r="H70" s="54">
        <f t="shared" si="1"/>
        <v>0</v>
      </c>
      <c r="I70" s="54">
        <v>0</v>
      </c>
      <c r="J70" s="54">
        <v>334670809.04000002</v>
      </c>
      <c r="K70" s="54">
        <v>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66">
        <f t="shared" si="6"/>
        <v>334670809.04000002</v>
      </c>
    </row>
    <row r="71" spans="2:17" outlineLevel="2" x14ac:dyDescent="0.25">
      <c r="B71" s="51" t="s">
        <v>24</v>
      </c>
      <c r="C71" s="52">
        <v>860075558</v>
      </c>
      <c r="D71" s="53" t="s">
        <v>157</v>
      </c>
      <c r="E71" s="54">
        <v>3</v>
      </c>
      <c r="F71" s="54">
        <v>0</v>
      </c>
      <c r="G71" s="54">
        <v>195872478</v>
      </c>
      <c r="H71" s="54">
        <f t="shared" si="1"/>
        <v>195872478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66">
        <f t="shared" si="6"/>
        <v>195872478</v>
      </c>
    </row>
    <row r="72" spans="2:17" outlineLevel="2" x14ac:dyDescent="0.25">
      <c r="B72" s="51" t="s">
        <v>24</v>
      </c>
      <c r="C72" s="52">
        <v>860401496</v>
      </c>
      <c r="D72" s="53" t="s">
        <v>305</v>
      </c>
      <c r="E72" s="54">
        <v>1</v>
      </c>
      <c r="F72" s="54">
        <v>0</v>
      </c>
      <c r="G72" s="54">
        <v>26174870</v>
      </c>
      <c r="H72" s="54">
        <f t="shared" si="1"/>
        <v>26174870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66">
        <f t="shared" si="6"/>
        <v>26174870</v>
      </c>
    </row>
    <row r="73" spans="2:17" outlineLevel="2" x14ac:dyDescent="0.25">
      <c r="B73" s="51" t="s">
        <v>24</v>
      </c>
      <c r="C73" s="52">
        <v>860517302</v>
      </c>
      <c r="D73" s="53" t="s">
        <v>61</v>
      </c>
      <c r="E73" s="54">
        <v>2</v>
      </c>
      <c r="F73" s="54">
        <v>0</v>
      </c>
      <c r="G73" s="54">
        <v>55333588</v>
      </c>
      <c r="H73" s="54">
        <f t="shared" si="1"/>
        <v>55333588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66">
        <f t="shared" si="6"/>
        <v>55333588</v>
      </c>
    </row>
    <row r="74" spans="2:17" outlineLevel="2" x14ac:dyDescent="0.25">
      <c r="B74" s="51" t="s">
        <v>24</v>
      </c>
      <c r="C74" s="52">
        <v>860517647</v>
      </c>
      <c r="D74" s="53" t="s">
        <v>25</v>
      </c>
      <c r="E74" s="54">
        <v>1</v>
      </c>
      <c r="F74" s="54">
        <v>0</v>
      </c>
      <c r="G74" s="54">
        <v>3045239</v>
      </c>
      <c r="H74" s="54">
        <f t="shared" si="1"/>
        <v>3045239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66">
        <f t="shared" si="6"/>
        <v>3045239</v>
      </c>
    </row>
    <row r="75" spans="2:17" outlineLevel="2" x14ac:dyDescent="0.25">
      <c r="B75" s="51" t="s">
        <v>24</v>
      </c>
      <c r="C75" s="52">
        <v>860535328</v>
      </c>
      <c r="D75" s="53" t="s">
        <v>158</v>
      </c>
      <c r="E75" s="54">
        <v>1</v>
      </c>
      <c r="F75" s="54">
        <v>0</v>
      </c>
      <c r="G75" s="54">
        <v>451111</v>
      </c>
      <c r="H75" s="54">
        <f t="shared" si="1"/>
        <v>451111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66">
        <f t="shared" si="6"/>
        <v>451111</v>
      </c>
    </row>
    <row r="76" spans="2:17" outlineLevel="2" x14ac:dyDescent="0.25">
      <c r="B76" s="51" t="s">
        <v>24</v>
      </c>
      <c r="C76" s="52">
        <v>890480123</v>
      </c>
      <c r="D76" s="53" t="s">
        <v>159</v>
      </c>
      <c r="E76" s="54">
        <v>3</v>
      </c>
      <c r="F76" s="54">
        <v>0</v>
      </c>
      <c r="G76" s="54">
        <v>0</v>
      </c>
      <c r="H76" s="54">
        <f t="shared" si="1"/>
        <v>0</v>
      </c>
      <c r="I76" s="54">
        <v>0</v>
      </c>
      <c r="J76" s="54">
        <v>0</v>
      </c>
      <c r="K76" s="54">
        <v>0</v>
      </c>
      <c r="L76" s="54">
        <v>0</v>
      </c>
      <c r="M76" s="54">
        <v>1128000</v>
      </c>
      <c r="N76" s="54">
        <v>2292365</v>
      </c>
      <c r="O76" s="54">
        <v>0</v>
      </c>
      <c r="P76" s="54">
        <v>0</v>
      </c>
      <c r="Q76" s="66">
        <f t="shared" si="6"/>
        <v>3420365</v>
      </c>
    </row>
    <row r="77" spans="2:17" ht="12" outlineLevel="2" thickBot="1" x14ac:dyDescent="0.3">
      <c r="B77" s="51" t="s">
        <v>24</v>
      </c>
      <c r="C77" s="52">
        <v>891000692</v>
      </c>
      <c r="D77" s="53" t="s">
        <v>84</v>
      </c>
      <c r="E77" s="54">
        <v>1</v>
      </c>
      <c r="F77" s="54">
        <v>0</v>
      </c>
      <c r="G77" s="54">
        <v>0</v>
      </c>
      <c r="H77" s="54">
        <f t="shared" ref="H77:H143" si="8">+F77+G77</f>
        <v>0</v>
      </c>
      <c r="I77" s="54">
        <v>0</v>
      </c>
      <c r="J77" s="54">
        <v>0</v>
      </c>
      <c r="K77" s="54">
        <v>4167221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66">
        <f t="shared" si="6"/>
        <v>4167221</v>
      </c>
    </row>
    <row r="78" spans="2:17" ht="12" outlineLevel="1" thickBot="1" x14ac:dyDescent="0.3">
      <c r="B78" s="16" t="s">
        <v>46</v>
      </c>
      <c r="C78" s="61"/>
      <c r="D78" s="61"/>
      <c r="E78" s="62">
        <f t="shared" ref="E78:Q78" si="9">SUBTOTAL(9,E63:E77)</f>
        <v>28</v>
      </c>
      <c r="F78" s="62">
        <f t="shared" si="9"/>
        <v>0</v>
      </c>
      <c r="G78" s="62">
        <f t="shared" si="9"/>
        <v>354029369</v>
      </c>
      <c r="H78" s="62">
        <f t="shared" si="9"/>
        <v>354029369</v>
      </c>
      <c r="I78" s="62">
        <f t="shared" si="9"/>
        <v>0</v>
      </c>
      <c r="J78" s="62">
        <f t="shared" si="9"/>
        <v>334670809.04000002</v>
      </c>
      <c r="K78" s="62">
        <f t="shared" si="9"/>
        <v>4167221</v>
      </c>
      <c r="L78" s="62">
        <f t="shared" si="9"/>
        <v>0</v>
      </c>
      <c r="M78" s="62">
        <f t="shared" si="9"/>
        <v>14125733</v>
      </c>
      <c r="N78" s="62">
        <f t="shared" si="9"/>
        <v>22636032</v>
      </c>
      <c r="O78" s="62">
        <f t="shared" si="9"/>
        <v>0</v>
      </c>
      <c r="P78" s="62">
        <f t="shared" si="9"/>
        <v>-2930129</v>
      </c>
      <c r="Q78" s="68">
        <f t="shared" si="9"/>
        <v>726699035.03999996</v>
      </c>
    </row>
    <row r="79" spans="2:17" outlineLevel="2" x14ac:dyDescent="0.25">
      <c r="B79" s="51" t="s">
        <v>36</v>
      </c>
      <c r="C79" s="52">
        <v>800246953</v>
      </c>
      <c r="D79" s="53" t="s">
        <v>39</v>
      </c>
      <c r="E79" s="54">
        <v>7</v>
      </c>
      <c r="F79" s="54">
        <v>0</v>
      </c>
      <c r="G79" s="54">
        <v>1894453069</v>
      </c>
      <c r="H79" s="54">
        <f t="shared" si="8"/>
        <v>1894453069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66">
        <f t="shared" si="6"/>
        <v>1894453069</v>
      </c>
    </row>
    <row r="80" spans="2:17" ht="12" outlineLevel="2" thickBot="1" x14ac:dyDescent="0.3">
      <c r="B80" s="51" t="s">
        <v>36</v>
      </c>
      <c r="C80" s="52">
        <v>899999061</v>
      </c>
      <c r="D80" s="53" t="s">
        <v>160</v>
      </c>
      <c r="E80" s="54">
        <v>29</v>
      </c>
      <c r="F80" s="54">
        <v>0</v>
      </c>
      <c r="G80" s="54">
        <v>1049212503</v>
      </c>
      <c r="H80" s="54">
        <f t="shared" si="8"/>
        <v>1049212503</v>
      </c>
      <c r="I80" s="54">
        <v>9279644</v>
      </c>
      <c r="J80" s="54">
        <v>485804156</v>
      </c>
      <c r="K80" s="54">
        <v>0</v>
      </c>
      <c r="L80" s="54">
        <v>0</v>
      </c>
      <c r="M80" s="54">
        <v>16203397</v>
      </c>
      <c r="N80" s="54">
        <v>0</v>
      </c>
      <c r="O80" s="54">
        <v>0</v>
      </c>
      <c r="P80" s="54">
        <v>-83791521</v>
      </c>
      <c r="Q80" s="66">
        <f t="shared" si="6"/>
        <v>1476708179</v>
      </c>
    </row>
    <row r="81" spans="2:17" ht="12" outlineLevel="1" thickBot="1" x14ac:dyDescent="0.3">
      <c r="B81" s="16" t="s">
        <v>47</v>
      </c>
      <c r="C81" s="61"/>
      <c r="D81" s="61"/>
      <c r="E81" s="62">
        <f t="shared" ref="E81:Q81" si="10">SUBTOTAL(9,E79:E80)</f>
        <v>36</v>
      </c>
      <c r="F81" s="62">
        <f t="shared" si="10"/>
        <v>0</v>
      </c>
      <c r="G81" s="62">
        <f t="shared" si="10"/>
        <v>2943665572</v>
      </c>
      <c r="H81" s="62">
        <f t="shared" si="10"/>
        <v>2943665572</v>
      </c>
      <c r="I81" s="62">
        <f t="shared" si="10"/>
        <v>9279644</v>
      </c>
      <c r="J81" s="62">
        <f t="shared" si="10"/>
        <v>485804156</v>
      </c>
      <c r="K81" s="62">
        <f t="shared" si="10"/>
        <v>0</v>
      </c>
      <c r="L81" s="62">
        <f t="shared" si="10"/>
        <v>0</v>
      </c>
      <c r="M81" s="62">
        <f t="shared" si="10"/>
        <v>16203397</v>
      </c>
      <c r="N81" s="62">
        <f t="shared" si="10"/>
        <v>0</v>
      </c>
      <c r="O81" s="62">
        <f t="shared" si="10"/>
        <v>0</v>
      </c>
      <c r="P81" s="62">
        <f t="shared" si="10"/>
        <v>-83791521</v>
      </c>
      <c r="Q81" s="68">
        <f t="shared" si="10"/>
        <v>3371161248</v>
      </c>
    </row>
    <row r="82" spans="2:17" outlineLevel="2" x14ac:dyDescent="0.25">
      <c r="B82" s="51" t="s">
        <v>80</v>
      </c>
      <c r="C82" s="52">
        <v>800017030</v>
      </c>
      <c r="D82" s="53" t="s">
        <v>161</v>
      </c>
      <c r="E82" s="54">
        <v>246</v>
      </c>
      <c r="F82" s="54">
        <v>0</v>
      </c>
      <c r="G82" s="54">
        <v>0</v>
      </c>
      <c r="H82" s="54">
        <f t="shared" si="8"/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370973719</v>
      </c>
      <c r="O82" s="54">
        <v>0</v>
      </c>
      <c r="P82" s="54">
        <v>-4289594.58</v>
      </c>
      <c r="Q82" s="66">
        <f t="shared" si="6"/>
        <v>366684124.42000002</v>
      </c>
    </row>
    <row r="83" spans="2:17" outlineLevel="2" x14ac:dyDescent="0.25">
      <c r="B83" s="51" t="s">
        <v>80</v>
      </c>
      <c r="C83" s="52">
        <v>800091594</v>
      </c>
      <c r="D83" s="53" t="s">
        <v>162</v>
      </c>
      <c r="E83" s="54">
        <v>13</v>
      </c>
      <c r="F83" s="54">
        <v>0</v>
      </c>
      <c r="G83" s="54">
        <v>0</v>
      </c>
      <c r="H83" s="54">
        <f t="shared" si="8"/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6791939</v>
      </c>
      <c r="O83" s="54">
        <v>0</v>
      </c>
      <c r="P83" s="54">
        <v>0</v>
      </c>
      <c r="Q83" s="66">
        <f>SUM(H83:P83)</f>
        <v>6791939</v>
      </c>
    </row>
    <row r="84" spans="2:17" outlineLevel="2" x14ac:dyDescent="0.25">
      <c r="B84" s="51" t="s">
        <v>80</v>
      </c>
      <c r="C84" s="52">
        <v>800094067</v>
      </c>
      <c r="D84" s="53" t="s">
        <v>163</v>
      </c>
      <c r="E84" s="54">
        <v>2</v>
      </c>
      <c r="F84" s="54">
        <v>0</v>
      </c>
      <c r="G84" s="54">
        <v>0</v>
      </c>
      <c r="H84" s="54">
        <f t="shared" si="8"/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1984621</v>
      </c>
      <c r="O84" s="54">
        <v>0</v>
      </c>
      <c r="P84" s="54">
        <v>0</v>
      </c>
      <c r="Q84" s="66">
        <f>SUM(H84:P84)</f>
        <v>1984621</v>
      </c>
    </row>
    <row r="85" spans="2:17" outlineLevel="2" x14ac:dyDescent="0.25">
      <c r="B85" s="51" t="s">
        <v>80</v>
      </c>
      <c r="C85" s="52">
        <v>800094164</v>
      </c>
      <c r="D85" s="53" t="s">
        <v>164</v>
      </c>
      <c r="E85" s="54">
        <v>1</v>
      </c>
      <c r="F85" s="54">
        <v>0</v>
      </c>
      <c r="G85" s="54">
        <v>0</v>
      </c>
      <c r="H85" s="54">
        <f t="shared" si="8"/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9794690</v>
      </c>
      <c r="O85" s="54">
        <v>0</v>
      </c>
      <c r="P85" s="54">
        <v>0</v>
      </c>
      <c r="Q85" s="66">
        <f t="shared" ref="Q85:Q139" si="11">SUM(H85:P85)</f>
        <v>9794690</v>
      </c>
    </row>
    <row r="86" spans="2:17" outlineLevel="2" x14ac:dyDescent="0.25">
      <c r="B86" s="51" t="s">
        <v>80</v>
      </c>
      <c r="C86" s="52">
        <v>800098911</v>
      </c>
      <c r="D86" s="53" t="s">
        <v>165</v>
      </c>
      <c r="E86" s="54">
        <v>2</v>
      </c>
      <c r="F86" s="54">
        <v>0</v>
      </c>
      <c r="G86" s="54">
        <v>0</v>
      </c>
      <c r="H86" s="54">
        <f t="shared" si="8"/>
        <v>0</v>
      </c>
      <c r="I86" s="54">
        <v>0</v>
      </c>
      <c r="J86" s="54">
        <v>0</v>
      </c>
      <c r="K86" s="54">
        <v>0</v>
      </c>
      <c r="L86" s="54">
        <v>0</v>
      </c>
      <c r="M86" s="54">
        <v>207200</v>
      </c>
      <c r="N86" s="54">
        <v>18568</v>
      </c>
      <c r="O86" s="54">
        <v>0</v>
      </c>
      <c r="P86" s="54">
        <v>0</v>
      </c>
      <c r="Q86" s="66">
        <f t="shared" si="11"/>
        <v>225768</v>
      </c>
    </row>
    <row r="87" spans="2:17" outlineLevel="2" x14ac:dyDescent="0.25">
      <c r="B87" s="51" t="s">
        <v>80</v>
      </c>
      <c r="C87" s="52">
        <v>800102504</v>
      </c>
      <c r="D87" s="53" t="s">
        <v>166</v>
      </c>
      <c r="E87" s="54">
        <v>12</v>
      </c>
      <c r="F87" s="54">
        <v>0</v>
      </c>
      <c r="G87" s="54">
        <v>0</v>
      </c>
      <c r="H87" s="54">
        <f t="shared" si="8"/>
        <v>0</v>
      </c>
      <c r="I87" s="54">
        <v>0</v>
      </c>
      <c r="J87" s="54">
        <v>0</v>
      </c>
      <c r="K87" s="54">
        <v>0</v>
      </c>
      <c r="L87" s="54">
        <v>0</v>
      </c>
      <c r="M87" s="54">
        <v>0</v>
      </c>
      <c r="N87" s="54">
        <v>32482308</v>
      </c>
      <c r="O87" s="54">
        <v>0</v>
      </c>
      <c r="P87" s="54">
        <v>0</v>
      </c>
      <c r="Q87" s="66">
        <f t="shared" si="11"/>
        <v>32482308</v>
      </c>
    </row>
    <row r="88" spans="2:17" outlineLevel="2" x14ac:dyDescent="0.25">
      <c r="B88" s="51" t="s">
        <v>80</v>
      </c>
      <c r="C88" s="52">
        <v>800103913</v>
      </c>
      <c r="D88" s="53" t="s">
        <v>167</v>
      </c>
      <c r="E88" s="54">
        <v>39</v>
      </c>
      <c r="F88" s="54">
        <v>0</v>
      </c>
      <c r="G88" s="54">
        <v>0</v>
      </c>
      <c r="H88" s="54">
        <f t="shared" si="8"/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74648120.560000002</v>
      </c>
      <c r="O88" s="54">
        <v>0</v>
      </c>
      <c r="P88" s="54">
        <v>0</v>
      </c>
      <c r="Q88" s="66">
        <f t="shared" si="11"/>
        <v>74648120.560000002</v>
      </c>
    </row>
    <row r="89" spans="2:17" outlineLevel="2" x14ac:dyDescent="0.25">
      <c r="B89" s="51" t="s">
        <v>80</v>
      </c>
      <c r="C89" s="52">
        <v>800103920</v>
      </c>
      <c r="D89" s="53" t="s">
        <v>168</v>
      </c>
      <c r="E89" s="54">
        <v>104</v>
      </c>
      <c r="F89" s="54">
        <v>0</v>
      </c>
      <c r="G89" s="54">
        <v>0</v>
      </c>
      <c r="H89" s="54">
        <f t="shared" si="8"/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54">
        <v>138294755</v>
      </c>
      <c r="O89" s="54">
        <v>0</v>
      </c>
      <c r="P89" s="54">
        <v>0</v>
      </c>
      <c r="Q89" s="66">
        <f t="shared" si="11"/>
        <v>138294755</v>
      </c>
    </row>
    <row r="90" spans="2:17" outlineLevel="2" x14ac:dyDescent="0.25">
      <c r="B90" s="51" t="s">
        <v>80</v>
      </c>
      <c r="C90" s="52">
        <v>800103923</v>
      </c>
      <c r="D90" s="53" t="s">
        <v>169</v>
      </c>
      <c r="E90" s="54">
        <v>18</v>
      </c>
      <c r="F90" s="54">
        <v>0</v>
      </c>
      <c r="G90" s="54">
        <v>0</v>
      </c>
      <c r="H90" s="54">
        <f t="shared" si="8"/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54">
        <v>9713409</v>
      </c>
      <c r="O90" s="54">
        <v>0</v>
      </c>
      <c r="P90" s="54">
        <v>0</v>
      </c>
      <c r="Q90" s="66">
        <f t="shared" si="11"/>
        <v>9713409</v>
      </c>
    </row>
    <row r="91" spans="2:17" outlineLevel="2" x14ac:dyDescent="0.25">
      <c r="B91" s="51" t="s">
        <v>80</v>
      </c>
      <c r="C91" s="52">
        <v>800103927</v>
      </c>
      <c r="D91" s="53" t="s">
        <v>170</v>
      </c>
      <c r="E91" s="54">
        <v>3</v>
      </c>
      <c r="F91" s="54">
        <v>0</v>
      </c>
      <c r="G91" s="54">
        <v>0</v>
      </c>
      <c r="H91" s="54">
        <f t="shared" si="8"/>
        <v>0</v>
      </c>
      <c r="I91" s="54">
        <v>0</v>
      </c>
      <c r="J91" s="54">
        <v>0</v>
      </c>
      <c r="K91" s="54">
        <v>0</v>
      </c>
      <c r="L91" s="54">
        <v>0</v>
      </c>
      <c r="M91" s="54">
        <v>0</v>
      </c>
      <c r="N91" s="54">
        <v>20374787</v>
      </c>
      <c r="O91" s="54">
        <v>0</v>
      </c>
      <c r="P91" s="54">
        <v>0</v>
      </c>
      <c r="Q91" s="66">
        <f t="shared" si="11"/>
        <v>20374787</v>
      </c>
    </row>
    <row r="92" spans="2:17" outlineLevel="2" x14ac:dyDescent="0.25">
      <c r="B92" s="51" t="s">
        <v>80</v>
      </c>
      <c r="C92" s="52">
        <v>800103935</v>
      </c>
      <c r="D92" s="53" t="s">
        <v>171</v>
      </c>
      <c r="E92" s="54">
        <v>189</v>
      </c>
      <c r="F92" s="54">
        <v>0</v>
      </c>
      <c r="G92" s="54">
        <v>0</v>
      </c>
      <c r="H92" s="54">
        <f t="shared" si="8"/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239160385.21000001</v>
      </c>
      <c r="O92" s="54">
        <v>0</v>
      </c>
      <c r="P92" s="54">
        <v>0</v>
      </c>
      <c r="Q92" s="66">
        <f t="shared" si="11"/>
        <v>239160385.21000001</v>
      </c>
    </row>
    <row r="93" spans="2:17" outlineLevel="2" x14ac:dyDescent="0.25">
      <c r="B93" s="51" t="s">
        <v>80</v>
      </c>
      <c r="C93" s="52">
        <v>800113672</v>
      </c>
      <c r="D93" s="53" t="s">
        <v>172</v>
      </c>
      <c r="E93" s="54">
        <v>1</v>
      </c>
      <c r="F93" s="54">
        <v>0</v>
      </c>
      <c r="G93" s="54">
        <v>0</v>
      </c>
      <c r="H93" s="54">
        <f t="shared" si="8"/>
        <v>0</v>
      </c>
      <c r="I93" s="54">
        <v>0</v>
      </c>
      <c r="J93" s="54">
        <v>0</v>
      </c>
      <c r="K93" s="54">
        <v>0</v>
      </c>
      <c r="L93" s="54">
        <v>0</v>
      </c>
      <c r="M93" s="54">
        <v>0</v>
      </c>
      <c r="N93" s="54">
        <v>30496</v>
      </c>
      <c r="O93" s="54">
        <v>0</v>
      </c>
      <c r="P93" s="54">
        <v>0</v>
      </c>
      <c r="Q93" s="66">
        <f t="shared" si="11"/>
        <v>30496</v>
      </c>
    </row>
    <row r="94" spans="2:17" outlineLevel="2" x14ac:dyDescent="0.25">
      <c r="B94" s="51" t="s">
        <v>80</v>
      </c>
      <c r="C94" s="52">
        <v>800114312</v>
      </c>
      <c r="D94" s="53" t="s">
        <v>173</v>
      </c>
      <c r="E94" s="54">
        <v>27</v>
      </c>
      <c r="F94" s="54">
        <v>0</v>
      </c>
      <c r="G94" s="54">
        <v>0</v>
      </c>
      <c r="H94" s="54">
        <f t="shared" si="8"/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18415225</v>
      </c>
      <c r="O94" s="54">
        <v>0</v>
      </c>
      <c r="P94" s="54">
        <v>0</v>
      </c>
      <c r="Q94" s="66">
        <f t="shared" si="11"/>
        <v>18415225</v>
      </c>
    </row>
    <row r="95" spans="2:17" outlineLevel="2" x14ac:dyDescent="0.25">
      <c r="B95" s="51" t="s">
        <v>80</v>
      </c>
      <c r="C95" s="52">
        <v>800176413</v>
      </c>
      <c r="D95" s="53" t="s">
        <v>174</v>
      </c>
      <c r="E95" s="54">
        <v>191</v>
      </c>
      <c r="F95" s="54">
        <v>0</v>
      </c>
      <c r="G95" s="54">
        <v>0</v>
      </c>
      <c r="H95" s="54">
        <f t="shared" si="8"/>
        <v>0</v>
      </c>
      <c r="I95" s="54">
        <v>0</v>
      </c>
      <c r="J95" s="54">
        <v>0</v>
      </c>
      <c r="K95" s="54">
        <v>0</v>
      </c>
      <c r="L95" s="54">
        <v>0</v>
      </c>
      <c r="M95" s="54">
        <v>108000</v>
      </c>
      <c r="N95" s="54">
        <v>429261387.91000003</v>
      </c>
      <c r="O95" s="54">
        <v>0</v>
      </c>
      <c r="P95" s="54">
        <v>0</v>
      </c>
      <c r="Q95" s="66">
        <f t="shared" si="11"/>
        <v>429369387.91000003</v>
      </c>
    </row>
    <row r="96" spans="2:17" outlineLevel="2" x14ac:dyDescent="0.25">
      <c r="B96" s="51" t="s">
        <v>80</v>
      </c>
      <c r="C96" s="52">
        <v>800180260</v>
      </c>
      <c r="D96" s="53" t="s">
        <v>175</v>
      </c>
      <c r="E96" s="54">
        <v>2</v>
      </c>
      <c r="F96" s="54">
        <v>0</v>
      </c>
      <c r="G96" s="54">
        <v>0</v>
      </c>
      <c r="H96" s="54">
        <f t="shared" si="8"/>
        <v>0</v>
      </c>
      <c r="I96" s="54">
        <v>0</v>
      </c>
      <c r="J96" s="54">
        <v>0</v>
      </c>
      <c r="K96" s="54">
        <v>0</v>
      </c>
      <c r="L96" s="54">
        <v>0</v>
      </c>
      <c r="M96" s="54">
        <v>0</v>
      </c>
      <c r="N96" s="54">
        <v>8274315</v>
      </c>
      <c r="O96" s="54">
        <v>0</v>
      </c>
      <c r="P96" s="54">
        <v>0</v>
      </c>
      <c r="Q96" s="66">
        <f t="shared" si="11"/>
        <v>8274315</v>
      </c>
    </row>
    <row r="97" spans="2:17" outlineLevel="2" x14ac:dyDescent="0.25">
      <c r="B97" s="51" t="s">
        <v>80</v>
      </c>
      <c r="C97" s="52">
        <v>800182159</v>
      </c>
      <c r="D97" s="53" t="s">
        <v>176</v>
      </c>
      <c r="E97" s="54">
        <v>2</v>
      </c>
      <c r="F97" s="54">
        <v>0</v>
      </c>
      <c r="G97" s="54">
        <v>0</v>
      </c>
      <c r="H97" s="54">
        <f t="shared" si="8"/>
        <v>0</v>
      </c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4">
        <v>452598</v>
      </c>
      <c r="O97" s="54">
        <v>0</v>
      </c>
      <c r="P97" s="54">
        <v>0</v>
      </c>
      <c r="Q97" s="66">
        <f t="shared" si="11"/>
        <v>452598</v>
      </c>
    </row>
    <row r="98" spans="2:17" outlineLevel="2" x14ac:dyDescent="0.25">
      <c r="B98" s="51" t="s">
        <v>80</v>
      </c>
      <c r="C98" s="52">
        <v>800198972</v>
      </c>
      <c r="D98" s="53" t="s">
        <v>177</v>
      </c>
      <c r="E98" s="54">
        <v>1</v>
      </c>
      <c r="F98" s="54">
        <v>0</v>
      </c>
      <c r="G98" s="54">
        <v>0</v>
      </c>
      <c r="H98" s="54">
        <f t="shared" si="8"/>
        <v>0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8955073</v>
      </c>
      <c r="O98" s="54">
        <v>0</v>
      </c>
      <c r="P98" s="54">
        <v>0</v>
      </c>
      <c r="Q98" s="66">
        <f t="shared" si="11"/>
        <v>8955073</v>
      </c>
    </row>
    <row r="99" spans="2:17" outlineLevel="2" x14ac:dyDescent="0.25">
      <c r="B99" s="51" t="s">
        <v>80</v>
      </c>
      <c r="C99" s="52">
        <v>802003228</v>
      </c>
      <c r="D99" s="53" t="s">
        <v>178</v>
      </c>
      <c r="E99" s="54">
        <v>22</v>
      </c>
      <c r="F99" s="54">
        <v>0</v>
      </c>
      <c r="G99" s="54">
        <v>0</v>
      </c>
      <c r="H99" s="54">
        <f t="shared" si="8"/>
        <v>0</v>
      </c>
      <c r="I99" s="54">
        <v>0</v>
      </c>
      <c r="J99" s="54">
        <v>0</v>
      </c>
      <c r="K99" s="54">
        <v>0</v>
      </c>
      <c r="L99" s="54">
        <v>0</v>
      </c>
      <c r="M99" s="54">
        <v>0</v>
      </c>
      <c r="N99" s="54">
        <v>22590553</v>
      </c>
      <c r="O99" s="54">
        <v>0</v>
      </c>
      <c r="P99" s="54">
        <v>0</v>
      </c>
      <c r="Q99" s="66">
        <f t="shared" si="11"/>
        <v>22590553</v>
      </c>
    </row>
    <row r="100" spans="2:17" outlineLevel="2" x14ac:dyDescent="0.25">
      <c r="B100" s="51" t="s">
        <v>80</v>
      </c>
      <c r="C100" s="52">
        <v>812000243</v>
      </c>
      <c r="D100" s="53" t="s">
        <v>179</v>
      </c>
      <c r="E100" s="54">
        <v>31</v>
      </c>
      <c r="F100" s="54">
        <v>0</v>
      </c>
      <c r="G100" s="54">
        <v>0</v>
      </c>
      <c r="H100" s="54">
        <f t="shared" si="8"/>
        <v>0</v>
      </c>
      <c r="I100" s="54">
        <v>0</v>
      </c>
      <c r="J100" s="54">
        <v>0</v>
      </c>
      <c r="K100" s="54">
        <v>0</v>
      </c>
      <c r="L100" s="54">
        <v>0</v>
      </c>
      <c r="M100" s="54">
        <v>0</v>
      </c>
      <c r="N100" s="54">
        <v>6793952</v>
      </c>
      <c r="O100" s="54">
        <v>0</v>
      </c>
      <c r="P100" s="54">
        <v>0</v>
      </c>
      <c r="Q100" s="66">
        <f t="shared" si="11"/>
        <v>6793952</v>
      </c>
    </row>
    <row r="101" spans="2:17" outlineLevel="2" x14ac:dyDescent="0.25">
      <c r="B101" s="51" t="s">
        <v>80</v>
      </c>
      <c r="C101" s="52">
        <v>832001966</v>
      </c>
      <c r="D101" s="53" t="s">
        <v>180</v>
      </c>
      <c r="E101" s="54">
        <v>212</v>
      </c>
      <c r="F101" s="54">
        <v>0</v>
      </c>
      <c r="G101" s="54">
        <v>0</v>
      </c>
      <c r="H101" s="54">
        <f t="shared" si="8"/>
        <v>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4">
        <v>449426059</v>
      </c>
      <c r="O101" s="54">
        <v>0</v>
      </c>
      <c r="P101" s="54">
        <v>0</v>
      </c>
      <c r="Q101" s="66">
        <f t="shared" si="11"/>
        <v>449426059</v>
      </c>
    </row>
    <row r="102" spans="2:17" outlineLevel="2" x14ac:dyDescent="0.25">
      <c r="B102" s="51" t="s">
        <v>80</v>
      </c>
      <c r="C102" s="52">
        <v>890001639</v>
      </c>
      <c r="D102" s="53" t="s">
        <v>181</v>
      </c>
      <c r="E102" s="54">
        <v>35</v>
      </c>
      <c r="F102" s="54">
        <v>0</v>
      </c>
      <c r="G102" s="54">
        <v>0</v>
      </c>
      <c r="H102" s="54">
        <f t="shared" si="8"/>
        <v>0</v>
      </c>
      <c r="I102" s="54">
        <v>0</v>
      </c>
      <c r="J102" s="54">
        <v>0</v>
      </c>
      <c r="K102" s="54">
        <v>0</v>
      </c>
      <c r="L102" s="54">
        <v>0</v>
      </c>
      <c r="M102" s="54">
        <v>0</v>
      </c>
      <c r="N102" s="54">
        <v>40190319</v>
      </c>
      <c r="O102" s="54">
        <v>0</v>
      </c>
      <c r="P102" s="54">
        <v>0</v>
      </c>
      <c r="Q102" s="66">
        <f t="shared" si="11"/>
        <v>40190319</v>
      </c>
    </row>
    <row r="103" spans="2:17" outlineLevel="2" x14ac:dyDescent="0.25">
      <c r="B103" s="51" t="s">
        <v>80</v>
      </c>
      <c r="C103" s="52">
        <v>890102006</v>
      </c>
      <c r="D103" s="53" t="s">
        <v>182</v>
      </c>
      <c r="E103" s="54">
        <v>82</v>
      </c>
      <c r="F103" s="54">
        <v>0</v>
      </c>
      <c r="G103" s="54">
        <v>0</v>
      </c>
      <c r="H103" s="54">
        <f t="shared" si="8"/>
        <v>0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136498728</v>
      </c>
      <c r="O103" s="54">
        <v>0</v>
      </c>
      <c r="P103" s="54">
        <v>0</v>
      </c>
      <c r="Q103" s="66">
        <f t="shared" si="11"/>
        <v>136498728</v>
      </c>
    </row>
    <row r="104" spans="2:17" outlineLevel="2" x14ac:dyDescent="0.25">
      <c r="B104" s="51" t="s">
        <v>80</v>
      </c>
      <c r="C104" s="52">
        <v>890102018</v>
      </c>
      <c r="D104" s="53" t="s">
        <v>183</v>
      </c>
      <c r="E104" s="54">
        <v>1</v>
      </c>
      <c r="F104" s="54">
        <v>0</v>
      </c>
      <c r="G104" s="54">
        <v>0</v>
      </c>
      <c r="H104" s="54">
        <f t="shared" si="8"/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593200</v>
      </c>
      <c r="O104" s="54">
        <v>0</v>
      </c>
      <c r="P104" s="54">
        <v>0</v>
      </c>
      <c r="Q104" s="66">
        <f t="shared" si="11"/>
        <v>593200</v>
      </c>
    </row>
    <row r="105" spans="2:17" outlineLevel="2" x14ac:dyDescent="0.25">
      <c r="B105" s="51" t="s">
        <v>80</v>
      </c>
      <c r="C105" s="52">
        <v>890201235</v>
      </c>
      <c r="D105" s="53" t="s">
        <v>161</v>
      </c>
      <c r="E105" s="54">
        <v>3</v>
      </c>
      <c r="F105" s="54">
        <v>0</v>
      </c>
      <c r="G105" s="54">
        <v>0</v>
      </c>
      <c r="H105" s="54">
        <f t="shared" si="8"/>
        <v>0</v>
      </c>
      <c r="I105" s="54">
        <v>0</v>
      </c>
      <c r="J105" s="54">
        <v>0</v>
      </c>
      <c r="K105" s="54">
        <v>0</v>
      </c>
      <c r="L105" s="54">
        <v>0</v>
      </c>
      <c r="M105" s="54">
        <v>0</v>
      </c>
      <c r="N105" s="54">
        <v>13463294</v>
      </c>
      <c r="O105" s="54">
        <v>0</v>
      </c>
      <c r="P105" s="54">
        <v>0</v>
      </c>
      <c r="Q105" s="66">
        <f t="shared" si="11"/>
        <v>13463294</v>
      </c>
    </row>
    <row r="106" spans="2:17" outlineLevel="2" x14ac:dyDescent="0.25">
      <c r="B106" s="51" t="s">
        <v>80</v>
      </c>
      <c r="C106" s="52">
        <v>890399029</v>
      </c>
      <c r="D106" s="53" t="s">
        <v>184</v>
      </c>
      <c r="E106" s="54">
        <v>120</v>
      </c>
      <c r="F106" s="54">
        <v>0</v>
      </c>
      <c r="G106" s="54">
        <v>0</v>
      </c>
      <c r="H106" s="54">
        <f t="shared" si="8"/>
        <v>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4">
        <v>90767330</v>
      </c>
      <c r="O106" s="54">
        <v>0</v>
      </c>
      <c r="P106" s="54">
        <v>0</v>
      </c>
      <c r="Q106" s="66">
        <f t="shared" si="11"/>
        <v>90767330</v>
      </c>
    </row>
    <row r="107" spans="2:17" outlineLevel="2" x14ac:dyDescent="0.25">
      <c r="B107" s="51" t="s">
        <v>80</v>
      </c>
      <c r="C107" s="52">
        <v>890480126</v>
      </c>
      <c r="D107" s="53" t="s">
        <v>185</v>
      </c>
      <c r="E107" s="54">
        <v>203</v>
      </c>
      <c r="F107" s="54">
        <v>0</v>
      </c>
      <c r="G107" s="54">
        <v>0</v>
      </c>
      <c r="H107" s="54">
        <f t="shared" si="8"/>
        <v>0</v>
      </c>
      <c r="I107" s="54">
        <v>0</v>
      </c>
      <c r="J107" s="54">
        <v>0</v>
      </c>
      <c r="K107" s="54">
        <v>0</v>
      </c>
      <c r="L107" s="54">
        <v>0</v>
      </c>
      <c r="M107" s="54">
        <v>0</v>
      </c>
      <c r="N107" s="54">
        <v>250590415</v>
      </c>
      <c r="O107" s="54">
        <v>0</v>
      </c>
      <c r="P107" s="54">
        <v>0</v>
      </c>
      <c r="Q107" s="66">
        <f t="shared" si="11"/>
        <v>250590415</v>
      </c>
    </row>
    <row r="108" spans="2:17" outlineLevel="2" x14ac:dyDescent="0.25">
      <c r="B108" s="51" t="s">
        <v>80</v>
      </c>
      <c r="C108" s="52">
        <v>890480184</v>
      </c>
      <c r="D108" s="53" t="s">
        <v>186</v>
      </c>
      <c r="E108" s="54">
        <v>17</v>
      </c>
      <c r="F108" s="54">
        <v>0</v>
      </c>
      <c r="G108" s="54">
        <v>0</v>
      </c>
      <c r="H108" s="54">
        <f t="shared" si="8"/>
        <v>0</v>
      </c>
      <c r="I108" s="54">
        <v>0</v>
      </c>
      <c r="J108" s="54">
        <v>0</v>
      </c>
      <c r="K108" s="54">
        <v>0</v>
      </c>
      <c r="L108" s="54">
        <v>57700</v>
      </c>
      <c r="M108" s="54">
        <v>0</v>
      </c>
      <c r="N108" s="54">
        <v>14510588</v>
      </c>
      <c r="O108" s="54">
        <v>0</v>
      </c>
      <c r="P108" s="54">
        <v>0</v>
      </c>
      <c r="Q108" s="66">
        <f t="shared" si="11"/>
        <v>14568288</v>
      </c>
    </row>
    <row r="109" spans="2:17" outlineLevel="2" x14ac:dyDescent="0.25">
      <c r="B109" s="51" t="s">
        <v>80</v>
      </c>
      <c r="C109" s="52">
        <v>890500890</v>
      </c>
      <c r="D109" s="53" t="s">
        <v>187</v>
      </c>
      <c r="E109" s="54">
        <v>48</v>
      </c>
      <c r="F109" s="54">
        <v>0</v>
      </c>
      <c r="G109" s="54">
        <v>0</v>
      </c>
      <c r="H109" s="54">
        <f t="shared" si="8"/>
        <v>0</v>
      </c>
      <c r="I109" s="54">
        <v>0</v>
      </c>
      <c r="J109" s="54">
        <v>0</v>
      </c>
      <c r="K109" s="54">
        <v>0</v>
      </c>
      <c r="L109" s="54">
        <v>0</v>
      </c>
      <c r="M109" s="54">
        <v>7285272</v>
      </c>
      <c r="N109" s="54">
        <v>105059150</v>
      </c>
      <c r="O109" s="54">
        <v>0</v>
      </c>
      <c r="P109" s="54">
        <v>0</v>
      </c>
      <c r="Q109" s="66">
        <f t="shared" si="11"/>
        <v>112344422</v>
      </c>
    </row>
    <row r="110" spans="2:17" outlineLevel="2" x14ac:dyDescent="0.25">
      <c r="B110" s="51" t="s">
        <v>80</v>
      </c>
      <c r="C110" s="52">
        <v>890716145</v>
      </c>
      <c r="D110" s="53" t="s">
        <v>188</v>
      </c>
      <c r="E110" s="54">
        <v>26</v>
      </c>
      <c r="F110" s="54">
        <v>0</v>
      </c>
      <c r="G110" s="54">
        <v>0</v>
      </c>
      <c r="H110" s="54">
        <f t="shared" si="8"/>
        <v>0</v>
      </c>
      <c r="I110" s="54">
        <v>0</v>
      </c>
      <c r="J110" s="54">
        <v>0</v>
      </c>
      <c r="K110" s="54">
        <v>0</v>
      </c>
      <c r="L110" s="54">
        <v>0</v>
      </c>
      <c r="M110" s="54">
        <v>0</v>
      </c>
      <c r="N110" s="54">
        <v>62389378</v>
      </c>
      <c r="O110" s="54">
        <v>0</v>
      </c>
      <c r="P110" s="54">
        <v>-4471892</v>
      </c>
      <c r="Q110" s="66">
        <f t="shared" si="11"/>
        <v>57917486</v>
      </c>
    </row>
    <row r="111" spans="2:17" outlineLevel="2" x14ac:dyDescent="0.25">
      <c r="B111" s="51" t="s">
        <v>80</v>
      </c>
      <c r="C111" s="52">
        <v>890900286</v>
      </c>
      <c r="D111" s="53" t="s">
        <v>189</v>
      </c>
      <c r="E111" s="54">
        <v>12</v>
      </c>
      <c r="F111" s="54">
        <v>0</v>
      </c>
      <c r="G111" s="54">
        <v>0</v>
      </c>
      <c r="H111" s="54">
        <f t="shared" si="8"/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11929048</v>
      </c>
      <c r="O111" s="54">
        <v>0</v>
      </c>
      <c r="P111" s="54">
        <v>0</v>
      </c>
      <c r="Q111" s="66">
        <f t="shared" si="11"/>
        <v>11929048</v>
      </c>
    </row>
    <row r="112" spans="2:17" outlineLevel="2" x14ac:dyDescent="0.25">
      <c r="B112" s="51" t="s">
        <v>80</v>
      </c>
      <c r="C112" s="52">
        <v>890906445</v>
      </c>
      <c r="D112" s="53" t="s">
        <v>190</v>
      </c>
      <c r="E112" s="54">
        <v>1</v>
      </c>
      <c r="F112" s="54">
        <v>0</v>
      </c>
      <c r="G112" s="54">
        <v>0</v>
      </c>
      <c r="H112" s="54">
        <f t="shared" si="8"/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4">
        <v>103210</v>
      </c>
      <c r="O112" s="54">
        <v>0</v>
      </c>
      <c r="P112" s="54">
        <v>0</v>
      </c>
      <c r="Q112" s="66">
        <f t="shared" si="11"/>
        <v>103210</v>
      </c>
    </row>
    <row r="113" spans="2:17" outlineLevel="2" x14ac:dyDescent="0.25">
      <c r="B113" s="51" t="s">
        <v>80</v>
      </c>
      <c r="C113" s="52">
        <v>890980998</v>
      </c>
      <c r="D113" s="53" t="s">
        <v>191</v>
      </c>
      <c r="E113" s="54">
        <v>2</v>
      </c>
      <c r="F113" s="54">
        <v>0</v>
      </c>
      <c r="G113" s="54">
        <v>0</v>
      </c>
      <c r="H113" s="54">
        <f t="shared" si="8"/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388357</v>
      </c>
      <c r="O113" s="54">
        <v>0</v>
      </c>
      <c r="P113" s="54">
        <v>0</v>
      </c>
      <c r="Q113" s="66">
        <f t="shared" si="11"/>
        <v>388357</v>
      </c>
    </row>
    <row r="114" spans="2:17" outlineLevel="2" x14ac:dyDescent="0.25">
      <c r="B114" s="51" t="s">
        <v>80</v>
      </c>
      <c r="C114" s="52">
        <v>891180070</v>
      </c>
      <c r="D114" s="53" t="s">
        <v>192</v>
      </c>
      <c r="E114" s="54">
        <v>5</v>
      </c>
      <c r="F114" s="54">
        <v>0</v>
      </c>
      <c r="G114" s="54">
        <v>0</v>
      </c>
      <c r="H114" s="54">
        <f t="shared" si="8"/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3542766</v>
      </c>
      <c r="O114" s="54">
        <v>0</v>
      </c>
      <c r="P114" s="54">
        <v>0</v>
      </c>
      <c r="Q114" s="66">
        <f t="shared" si="11"/>
        <v>3542766</v>
      </c>
    </row>
    <row r="115" spans="2:17" outlineLevel="2" x14ac:dyDescent="0.25">
      <c r="B115" s="51" t="s">
        <v>80</v>
      </c>
      <c r="C115" s="52">
        <v>891280001</v>
      </c>
      <c r="D115" s="53" t="s">
        <v>193</v>
      </c>
      <c r="E115" s="54">
        <v>28</v>
      </c>
      <c r="F115" s="54">
        <v>0</v>
      </c>
      <c r="G115" s="54">
        <v>0</v>
      </c>
      <c r="H115" s="54">
        <f t="shared" si="8"/>
        <v>0</v>
      </c>
      <c r="I115" s="54">
        <v>0</v>
      </c>
      <c r="J115" s="54">
        <v>0</v>
      </c>
      <c r="K115" s="54">
        <v>0</v>
      </c>
      <c r="L115" s="54">
        <v>0</v>
      </c>
      <c r="M115" s="54">
        <v>0</v>
      </c>
      <c r="N115" s="54">
        <v>55204914</v>
      </c>
      <c r="O115" s="54">
        <v>0</v>
      </c>
      <c r="P115" s="54">
        <v>0</v>
      </c>
      <c r="Q115" s="66">
        <f t="shared" si="11"/>
        <v>55204914</v>
      </c>
    </row>
    <row r="116" spans="2:17" outlineLevel="2" x14ac:dyDescent="0.25">
      <c r="B116" s="51" t="s">
        <v>80</v>
      </c>
      <c r="C116" s="52">
        <v>891480085</v>
      </c>
      <c r="D116" s="53" t="s">
        <v>194</v>
      </c>
      <c r="E116" s="54">
        <v>4</v>
      </c>
      <c r="F116" s="54">
        <v>0</v>
      </c>
      <c r="G116" s="54">
        <v>0</v>
      </c>
      <c r="H116" s="54">
        <f t="shared" si="8"/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7105823</v>
      </c>
      <c r="O116" s="54">
        <v>0</v>
      </c>
      <c r="P116" s="54">
        <v>0</v>
      </c>
      <c r="Q116" s="66">
        <f t="shared" si="11"/>
        <v>7105823</v>
      </c>
    </row>
    <row r="117" spans="2:17" outlineLevel="2" x14ac:dyDescent="0.25">
      <c r="B117" s="51" t="s">
        <v>80</v>
      </c>
      <c r="C117" s="52">
        <v>891580016</v>
      </c>
      <c r="D117" s="53" t="s">
        <v>195</v>
      </c>
      <c r="E117" s="54">
        <v>19</v>
      </c>
      <c r="F117" s="54">
        <v>0</v>
      </c>
      <c r="G117" s="54">
        <v>0</v>
      </c>
      <c r="H117" s="54">
        <f t="shared" si="8"/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42640641</v>
      </c>
      <c r="O117" s="54">
        <v>0</v>
      </c>
      <c r="P117" s="54">
        <v>0</v>
      </c>
      <c r="Q117" s="66">
        <f t="shared" si="11"/>
        <v>42640641</v>
      </c>
    </row>
    <row r="118" spans="2:17" outlineLevel="2" x14ac:dyDescent="0.25">
      <c r="B118" s="51" t="s">
        <v>80</v>
      </c>
      <c r="C118" s="52">
        <v>891680004</v>
      </c>
      <c r="D118" s="53" t="s">
        <v>196</v>
      </c>
      <c r="E118" s="54">
        <v>14</v>
      </c>
      <c r="F118" s="54">
        <v>0</v>
      </c>
      <c r="G118" s="54">
        <v>0</v>
      </c>
      <c r="H118" s="54">
        <f t="shared" si="8"/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4">
        <v>57790250</v>
      </c>
      <c r="O118" s="54">
        <v>0</v>
      </c>
      <c r="P118" s="54">
        <v>0</v>
      </c>
      <c r="Q118" s="66">
        <f t="shared" si="11"/>
        <v>57790250</v>
      </c>
    </row>
    <row r="119" spans="2:17" outlineLevel="2" x14ac:dyDescent="0.25">
      <c r="B119" s="51" t="s">
        <v>80</v>
      </c>
      <c r="C119" s="52">
        <v>891780009</v>
      </c>
      <c r="D119" s="53" t="s">
        <v>197</v>
      </c>
      <c r="E119" s="54">
        <v>2</v>
      </c>
      <c r="F119" s="54">
        <v>0</v>
      </c>
      <c r="G119" s="54">
        <v>0</v>
      </c>
      <c r="H119" s="54">
        <f t="shared" si="8"/>
        <v>0</v>
      </c>
      <c r="I119" s="54">
        <v>0</v>
      </c>
      <c r="J119" s="54">
        <v>0</v>
      </c>
      <c r="K119" s="54">
        <v>0</v>
      </c>
      <c r="L119" s="54">
        <v>0</v>
      </c>
      <c r="M119" s="54">
        <v>0</v>
      </c>
      <c r="N119" s="54">
        <v>1371417</v>
      </c>
      <c r="O119" s="54">
        <v>0</v>
      </c>
      <c r="P119" s="54">
        <v>0</v>
      </c>
      <c r="Q119" s="66">
        <f t="shared" si="11"/>
        <v>1371417</v>
      </c>
    </row>
    <row r="120" spans="2:17" outlineLevel="2" x14ac:dyDescent="0.25">
      <c r="B120" s="51" t="s">
        <v>80</v>
      </c>
      <c r="C120" s="52">
        <v>891800498</v>
      </c>
      <c r="D120" s="53" t="s">
        <v>198</v>
      </c>
      <c r="E120" s="54">
        <v>59</v>
      </c>
      <c r="F120" s="54">
        <v>0</v>
      </c>
      <c r="G120" s="54">
        <v>0</v>
      </c>
      <c r="H120" s="54">
        <f t="shared" si="8"/>
        <v>0</v>
      </c>
      <c r="I120" s="54">
        <v>0</v>
      </c>
      <c r="J120" s="54">
        <v>0</v>
      </c>
      <c r="K120" s="54">
        <v>0</v>
      </c>
      <c r="L120" s="54">
        <v>0</v>
      </c>
      <c r="M120" s="54">
        <v>0</v>
      </c>
      <c r="N120" s="54">
        <v>83312733</v>
      </c>
      <c r="O120" s="54">
        <v>0</v>
      </c>
      <c r="P120" s="54">
        <v>-3192579</v>
      </c>
      <c r="Q120" s="66">
        <f t="shared" si="11"/>
        <v>80120154</v>
      </c>
    </row>
    <row r="121" spans="2:17" outlineLevel="2" x14ac:dyDescent="0.25">
      <c r="B121" s="51" t="s">
        <v>80</v>
      </c>
      <c r="C121" s="52">
        <v>891855502</v>
      </c>
      <c r="D121" s="53" t="s">
        <v>199</v>
      </c>
      <c r="E121" s="54">
        <v>12</v>
      </c>
      <c r="F121" s="54">
        <v>0</v>
      </c>
      <c r="G121" s="54">
        <v>0</v>
      </c>
      <c r="H121" s="54">
        <f t="shared" si="8"/>
        <v>0</v>
      </c>
      <c r="I121" s="54">
        <v>0</v>
      </c>
      <c r="J121" s="54">
        <v>0</v>
      </c>
      <c r="K121" s="54">
        <v>0</v>
      </c>
      <c r="L121" s="54">
        <v>0</v>
      </c>
      <c r="M121" s="54">
        <v>0</v>
      </c>
      <c r="N121" s="54">
        <v>247001022.13</v>
      </c>
      <c r="O121" s="54">
        <v>0</v>
      </c>
      <c r="P121" s="54">
        <v>0</v>
      </c>
      <c r="Q121" s="66">
        <f t="shared" si="11"/>
        <v>247001022.13</v>
      </c>
    </row>
    <row r="122" spans="2:17" outlineLevel="2" x14ac:dyDescent="0.25">
      <c r="B122" s="51" t="s">
        <v>80</v>
      </c>
      <c r="C122" s="52">
        <v>892000148</v>
      </c>
      <c r="D122" s="53" t="s">
        <v>200</v>
      </c>
      <c r="E122" s="54">
        <v>131</v>
      </c>
      <c r="F122" s="54">
        <v>0</v>
      </c>
      <c r="G122" s="54">
        <v>0</v>
      </c>
      <c r="H122" s="54">
        <f t="shared" si="8"/>
        <v>0</v>
      </c>
      <c r="I122" s="54">
        <v>0</v>
      </c>
      <c r="J122" s="54">
        <v>0</v>
      </c>
      <c r="K122" s="54">
        <v>0</v>
      </c>
      <c r="L122" s="54">
        <v>0</v>
      </c>
      <c r="M122" s="54">
        <v>0</v>
      </c>
      <c r="N122" s="54">
        <v>189069864</v>
      </c>
      <c r="O122" s="54">
        <v>0</v>
      </c>
      <c r="P122" s="54">
        <v>0</v>
      </c>
      <c r="Q122" s="66">
        <f t="shared" si="11"/>
        <v>189069864</v>
      </c>
    </row>
    <row r="123" spans="2:17" outlineLevel="2" x14ac:dyDescent="0.25">
      <c r="B123" s="51" t="s">
        <v>80</v>
      </c>
      <c r="C123" s="52">
        <v>892001476</v>
      </c>
      <c r="D123" s="53" t="s">
        <v>201</v>
      </c>
      <c r="E123" s="54">
        <v>15</v>
      </c>
      <c r="F123" s="54">
        <v>0</v>
      </c>
      <c r="G123" s="54">
        <v>0</v>
      </c>
      <c r="H123" s="54">
        <f t="shared" si="8"/>
        <v>0</v>
      </c>
      <c r="I123" s="54">
        <v>0</v>
      </c>
      <c r="J123" s="54">
        <v>0</v>
      </c>
      <c r="K123" s="54">
        <v>0</v>
      </c>
      <c r="L123" s="54">
        <v>0</v>
      </c>
      <c r="M123" s="54">
        <v>0</v>
      </c>
      <c r="N123" s="54">
        <v>52190556</v>
      </c>
      <c r="O123" s="54">
        <v>0</v>
      </c>
      <c r="P123" s="54">
        <v>0</v>
      </c>
      <c r="Q123" s="66">
        <f t="shared" si="11"/>
        <v>52190556</v>
      </c>
    </row>
    <row r="124" spans="2:17" outlineLevel="2" x14ac:dyDescent="0.25">
      <c r="B124" s="51" t="s">
        <v>80</v>
      </c>
      <c r="C124" s="52">
        <v>892099120</v>
      </c>
      <c r="D124" s="53" t="s">
        <v>202</v>
      </c>
      <c r="E124" s="54">
        <v>7</v>
      </c>
      <c r="F124" s="54">
        <v>0</v>
      </c>
      <c r="G124" s="54">
        <v>0</v>
      </c>
      <c r="H124" s="54">
        <f t="shared" si="8"/>
        <v>0</v>
      </c>
      <c r="I124" s="54">
        <v>0</v>
      </c>
      <c r="J124" s="54">
        <v>0</v>
      </c>
      <c r="K124" s="54">
        <v>0</v>
      </c>
      <c r="L124" s="54">
        <v>0</v>
      </c>
      <c r="M124" s="54">
        <v>0</v>
      </c>
      <c r="N124" s="54">
        <v>2320504</v>
      </c>
      <c r="O124" s="54">
        <v>0</v>
      </c>
      <c r="P124" s="54">
        <v>0</v>
      </c>
      <c r="Q124" s="66">
        <f t="shared" si="11"/>
        <v>2320504</v>
      </c>
    </row>
    <row r="125" spans="2:17" outlineLevel="2" x14ac:dyDescent="0.25">
      <c r="B125" s="51" t="s">
        <v>80</v>
      </c>
      <c r="C125" s="52">
        <v>892099216</v>
      </c>
      <c r="D125" s="53" t="s">
        <v>203</v>
      </c>
      <c r="E125" s="54">
        <v>2</v>
      </c>
      <c r="F125" s="54">
        <v>0</v>
      </c>
      <c r="G125" s="54">
        <v>0</v>
      </c>
      <c r="H125" s="54">
        <f t="shared" si="8"/>
        <v>0</v>
      </c>
      <c r="I125" s="54">
        <v>0</v>
      </c>
      <c r="J125" s="54">
        <v>5610703</v>
      </c>
      <c r="K125" s="54">
        <v>0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66">
        <f t="shared" si="11"/>
        <v>5610703</v>
      </c>
    </row>
    <row r="126" spans="2:17" outlineLevel="2" x14ac:dyDescent="0.25">
      <c r="B126" s="51" t="s">
        <v>80</v>
      </c>
      <c r="C126" s="52">
        <v>892115003</v>
      </c>
      <c r="D126" s="53" t="s">
        <v>204</v>
      </c>
      <c r="E126" s="54">
        <v>53</v>
      </c>
      <c r="F126" s="54">
        <v>0</v>
      </c>
      <c r="G126" s="54">
        <v>0</v>
      </c>
      <c r="H126" s="54">
        <f t="shared" si="8"/>
        <v>0</v>
      </c>
      <c r="I126" s="54">
        <v>0</v>
      </c>
      <c r="J126" s="54">
        <v>0</v>
      </c>
      <c r="K126" s="54">
        <v>0</v>
      </c>
      <c r="L126" s="54">
        <v>0</v>
      </c>
      <c r="M126" s="54">
        <v>0</v>
      </c>
      <c r="N126" s="54">
        <v>162904712</v>
      </c>
      <c r="O126" s="54">
        <v>0</v>
      </c>
      <c r="P126" s="54">
        <v>0</v>
      </c>
      <c r="Q126" s="66">
        <f t="shared" si="11"/>
        <v>162904712</v>
      </c>
    </row>
    <row r="127" spans="2:17" outlineLevel="2" x14ac:dyDescent="0.25">
      <c r="B127" s="51" t="s">
        <v>80</v>
      </c>
      <c r="C127" s="52">
        <v>892280016</v>
      </c>
      <c r="D127" s="53" t="s">
        <v>205</v>
      </c>
      <c r="E127" s="54">
        <v>35</v>
      </c>
      <c r="F127" s="54">
        <v>0</v>
      </c>
      <c r="G127" s="54">
        <v>0</v>
      </c>
      <c r="H127" s="54">
        <f t="shared" si="8"/>
        <v>0</v>
      </c>
      <c r="I127" s="54">
        <v>0</v>
      </c>
      <c r="J127" s="54">
        <v>0</v>
      </c>
      <c r="K127" s="54">
        <v>0</v>
      </c>
      <c r="L127" s="54">
        <v>0</v>
      </c>
      <c r="M127" s="54">
        <v>0</v>
      </c>
      <c r="N127" s="54">
        <v>9045451</v>
      </c>
      <c r="O127" s="54">
        <v>0</v>
      </c>
      <c r="P127" s="54">
        <v>0</v>
      </c>
      <c r="Q127" s="66">
        <f t="shared" si="11"/>
        <v>9045451</v>
      </c>
    </row>
    <row r="128" spans="2:17" outlineLevel="2" x14ac:dyDescent="0.25">
      <c r="B128" s="51" t="s">
        <v>80</v>
      </c>
      <c r="C128" s="52">
        <v>892280021</v>
      </c>
      <c r="D128" s="53" t="s">
        <v>206</v>
      </c>
      <c r="E128" s="54">
        <v>52</v>
      </c>
      <c r="F128" s="54">
        <v>0</v>
      </c>
      <c r="G128" s="54">
        <v>0</v>
      </c>
      <c r="H128" s="54">
        <f t="shared" si="8"/>
        <v>0</v>
      </c>
      <c r="I128" s="54">
        <v>0</v>
      </c>
      <c r="J128" s="54">
        <v>0</v>
      </c>
      <c r="K128" s="54">
        <v>0</v>
      </c>
      <c r="L128" s="54">
        <v>0</v>
      </c>
      <c r="M128" s="54">
        <v>0</v>
      </c>
      <c r="N128" s="54">
        <v>37031642</v>
      </c>
      <c r="O128" s="54">
        <v>0</v>
      </c>
      <c r="P128" s="54">
        <v>0</v>
      </c>
      <c r="Q128" s="66">
        <f t="shared" si="11"/>
        <v>37031642</v>
      </c>
    </row>
    <row r="129" spans="2:17" outlineLevel="2" x14ac:dyDescent="0.25">
      <c r="B129" s="51" t="s">
        <v>80</v>
      </c>
      <c r="C129" s="52">
        <v>892399999</v>
      </c>
      <c r="D129" s="53" t="s">
        <v>207</v>
      </c>
      <c r="E129" s="54">
        <v>38</v>
      </c>
      <c r="F129" s="54">
        <v>0</v>
      </c>
      <c r="G129" s="54">
        <v>0</v>
      </c>
      <c r="H129" s="54">
        <f t="shared" si="8"/>
        <v>0</v>
      </c>
      <c r="I129" s="54">
        <v>0</v>
      </c>
      <c r="J129" s="54">
        <v>0</v>
      </c>
      <c r="K129" s="54">
        <v>0</v>
      </c>
      <c r="L129" s="54">
        <v>0</v>
      </c>
      <c r="M129" s="54">
        <v>1684982</v>
      </c>
      <c r="N129" s="54">
        <v>89738285</v>
      </c>
      <c r="O129" s="54">
        <v>0</v>
      </c>
      <c r="P129" s="54">
        <v>0</v>
      </c>
      <c r="Q129" s="66">
        <f t="shared" si="11"/>
        <v>91423267</v>
      </c>
    </row>
    <row r="130" spans="2:17" outlineLevel="2" x14ac:dyDescent="0.25">
      <c r="B130" s="51" t="s">
        <v>80</v>
      </c>
      <c r="C130" s="52">
        <v>899999114</v>
      </c>
      <c r="D130" s="53" t="s">
        <v>208</v>
      </c>
      <c r="E130" s="54">
        <v>228</v>
      </c>
      <c r="F130" s="54">
        <v>0</v>
      </c>
      <c r="G130" s="54">
        <v>0</v>
      </c>
      <c r="H130" s="54">
        <f t="shared" si="8"/>
        <v>0</v>
      </c>
      <c r="I130" s="54">
        <v>0</v>
      </c>
      <c r="J130" s="54">
        <v>0</v>
      </c>
      <c r="K130" s="54">
        <v>0</v>
      </c>
      <c r="L130" s="54">
        <v>0</v>
      </c>
      <c r="M130" s="54">
        <v>28285774</v>
      </c>
      <c r="N130" s="54">
        <v>627090787.03999996</v>
      </c>
      <c r="O130" s="54">
        <v>0</v>
      </c>
      <c r="P130" s="54">
        <v>-1458314</v>
      </c>
      <c r="Q130" s="66">
        <f t="shared" si="11"/>
        <v>653918247.03999996</v>
      </c>
    </row>
    <row r="131" spans="2:17" outlineLevel="2" x14ac:dyDescent="0.25">
      <c r="B131" s="51" t="s">
        <v>80</v>
      </c>
      <c r="C131" s="52">
        <v>899999336</v>
      </c>
      <c r="D131" s="53" t="s">
        <v>209</v>
      </c>
      <c r="E131" s="54">
        <v>118</v>
      </c>
      <c r="F131" s="54">
        <v>0</v>
      </c>
      <c r="G131" s="54">
        <v>0</v>
      </c>
      <c r="H131" s="54">
        <f t="shared" si="8"/>
        <v>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252842260.22</v>
      </c>
      <c r="O131" s="54">
        <v>0</v>
      </c>
      <c r="P131" s="54">
        <v>0</v>
      </c>
      <c r="Q131" s="66">
        <f t="shared" si="11"/>
        <v>252842260.22</v>
      </c>
    </row>
    <row r="132" spans="2:17" ht="12" outlineLevel="2" thickBot="1" x14ac:dyDescent="0.3">
      <c r="B132" s="51" t="s">
        <v>80</v>
      </c>
      <c r="C132" s="52">
        <v>900034608</v>
      </c>
      <c r="D132" s="53" t="s">
        <v>210</v>
      </c>
      <c r="E132" s="54">
        <v>26</v>
      </c>
      <c r="F132" s="54">
        <v>0</v>
      </c>
      <c r="G132" s="54">
        <v>0</v>
      </c>
      <c r="H132" s="54">
        <f t="shared" si="8"/>
        <v>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4">
        <v>386236325.48000002</v>
      </c>
      <c r="O132" s="54">
        <v>0</v>
      </c>
      <c r="P132" s="54">
        <v>0</v>
      </c>
      <c r="Q132" s="66">
        <f t="shared" si="11"/>
        <v>386236325.48000002</v>
      </c>
    </row>
    <row r="133" spans="2:17" ht="12" outlineLevel="1" thickBot="1" x14ac:dyDescent="0.3">
      <c r="B133" s="16" t="s">
        <v>82</v>
      </c>
      <c r="C133" s="61"/>
      <c r="D133" s="61"/>
      <c r="E133" s="62">
        <f t="shared" ref="E133:Q133" si="12">SUBTOTAL(9,E82:E132)</f>
        <v>2516</v>
      </c>
      <c r="F133" s="62">
        <f t="shared" si="12"/>
        <v>0</v>
      </c>
      <c r="G133" s="62">
        <f t="shared" si="12"/>
        <v>0</v>
      </c>
      <c r="H133" s="62">
        <f t="shared" si="12"/>
        <v>0</v>
      </c>
      <c r="I133" s="62">
        <f t="shared" si="12"/>
        <v>0</v>
      </c>
      <c r="J133" s="62">
        <f t="shared" si="12"/>
        <v>5610703</v>
      </c>
      <c r="K133" s="62">
        <f t="shared" si="12"/>
        <v>0</v>
      </c>
      <c r="L133" s="62">
        <f t="shared" si="12"/>
        <v>57700</v>
      </c>
      <c r="M133" s="62">
        <f t="shared" si="12"/>
        <v>37571228</v>
      </c>
      <c r="N133" s="62">
        <f t="shared" si="12"/>
        <v>4881359930.5500011</v>
      </c>
      <c r="O133" s="62">
        <f t="shared" si="12"/>
        <v>0</v>
      </c>
      <c r="P133" s="62">
        <f t="shared" si="12"/>
        <v>-13412379.58</v>
      </c>
      <c r="Q133" s="68">
        <f t="shared" si="12"/>
        <v>4911187181.9700012</v>
      </c>
    </row>
    <row r="134" spans="2:17" outlineLevel="2" x14ac:dyDescent="0.25">
      <c r="B134" s="51" t="s">
        <v>81</v>
      </c>
      <c r="C134" s="52">
        <v>800037166</v>
      </c>
      <c r="D134" s="53" t="s">
        <v>211</v>
      </c>
      <c r="E134" s="54">
        <v>2</v>
      </c>
      <c r="F134" s="54">
        <v>0</v>
      </c>
      <c r="G134" s="54">
        <v>0</v>
      </c>
      <c r="H134" s="54">
        <f t="shared" si="8"/>
        <v>0</v>
      </c>
      <c r="I134" s="54">
        <v>0</v>
      </c>
      <c r="J134" s="54">
        <v>0</v>
      </c>
      <c r="K134" s="54">
        <v>0</v>
      </c>
      <c r="L134" s="54">
        <v>128622</v>
      </c>
      <c r="M134" s="54">
        <v>0</v>
      </c>
      <c r="N134" s="54">
        <v>302205</v>
      </c>
      <c r="O134" s="54">
        <v>0</v>
      </c>
      <c r="P134" s="54">
        <v>0</v>
      </c>
      <c r="Q134" s="66">
        <f t="shared" si="11"/>
        <v>430827</v>
      </c>
    </row>
    <row r="135" spans="2:17" outlineLevel="2" x14ac:dyDescent="0.25">
      <c r="B135" s="51" t="s">
        <v>81</v>
      </c>
      <c r="C135" s="52">
        <v>800044113</v>
      </c>
      <c r="D135" s="53" t="s">
        <v>212</v>
      </c>
      <c r="E135" s="54">
        <v>2</v>
      </c>
      <c r="F135" s="54">
        <v>0</v>
      </c>
      <c r="G135" s="54">
        <v>0</v>
      </c>
      <c r="H135" s="54">
        <f t="shared" si="8"/>
        <v>0</v>
      </c>
      <c r="I135" s="54">
        <v>0</v>
      </c>
      <c r="J135" s="54">
        <v>0</v>
      </c>
      <c r="K135" s="54">
        <v>0</v>
      </c>
      <c r="L135" s="54">
        <v>0</v>
      </c>
      <c r="M135" s="54">
        <v>0</v>
      </c>
      <c r="N135" s="54">
        <v>2368296</v>
      </c>
      <c r="O135" s="54">
        <v>0</v>
      </c>
      <c r="P135" s="54">
        <v>0</v>
      </c>
      <c r="Q135" s="66">
        <f t="shared" si="11"/>
        <v>2368296</v>
      </c>
    </row>
    <row r="136" spans="2:17" outlineLevel="2" x14ac:dyDescent="0.25">
      <c r="B136" s="51" t="s">
        <v>81</v>
      </c>
      <c r="C136" s="52">
        <v>800079035</v>
      </c>
      <c r="D136" s="53" t="s">
        <v>213</v>
      </c>
      <c r="E136" s="54">
        <v>1</v>
      </c>
      <c r="F136" s="54">
        <v>0</v>
      </c>
      <c r="G136" s="54">
        <v>0</v>
      </c>
      <c r="H136" s="54">
        <f t="shared" si="8"/>
        <v>0</v>
      </c>
      <c r="I136" s="54">
        <v>0</v>
      </c>
      <c r="J136" s="54">
        <v>0</v>
      </c>
      <c r="K136" s="54">
        <v>0</v>
      </c>
      <c r="L136" s="54">
        <v>0</v>
      </c>
      <c r="M136" s="54">
        <v>0</v>
      </c>
      <c r="N136" s="54">
        <v>56451</v>
      </c>
      <c r="O136" s="54">
        <v>0</v>
      </c>
      <c r="P136" s="54">
        <v>0</v>
      </c>
      <c r="Q136" s="66">
        <f t="shared" si="11"/>
        <v>56451</v>
      </c>
    </row>
    <row r="137" spans="2:17" outlineLevel="2" x14ac:dyDescent="0.25">
      <c r="B137" s="51" t="s">
        <v>81</v>
      </c>
      <c r="C137" s="52">
        <v>800095466</v>
      </c>
      <c r="D137" s="53" t="s">
        <v>214</v>
      </c>
      <c r="E137" s="54">
        <v>1</v>
      </c>
      <c r="F137" s="54">
        <v>0</v>
      </c>
      <c r="G137" s="54">
        <v>0</v>
      </c>
      <c r="H137" s="54">
        <f t="shared" si="8"/>
        <v>0</v>
      </c>
      <c r="I137" s="54">
        <v>0</v>
      </c>
      <c r="J137" s="54">
        <v>0</v>
      </c>
      <c r="K137" s="54">
        <v>0</v>
      </c>
      <c r="L137" s="54">
        <v>0</v>
      </c>
      <c r="M137" s="54">
        <v>0</v>
      </c>
      <c r="N137" s="54">
        <v>51300</v>
      </c>
      <c r="O137" s="54">
        <v>0</v>
      </c>
      <c r="P137" s="54">
        <v>0</v>
      </c>
      <c r="Q137" s="66">
        <f t="shared" si="11"/>
        <v>51300</v>
      </c>
    </row>
    <row r="138" spans="2:17" outlineLevel="2" x14ac:dyDescent="0.25">
      <c r="B138" s="51" t="s">
        <v>81</v>
      </c>
      <c r="C138" s="52">
        <v>800096595</v>
      </c>
      <c r="D138" s="53" t="s">
        <v>215</v>
      </c>
      <c r="E138" s="54">
        <v>1</v>
      </c>
      <c r="F138" s="54">
        <v>0</v>
      </c>
      <c r="G138" s="54">
        <v>0</v>
      </c>
      <c r="H138" s="54">
        <f t="shared" si="8"/>
        <v>0</v>
      </c>
      <c r="I138" s="54">
        <v>0</v>
      </c>
      <c r="J138" s="54">
        <v>0</v>
      </c>
      <c r="K138" s="54">
        <v>0</v>
      </c>
      <c r="L138" s="54">
        <v>0</v>
      </c>
      <c r="M138" s="54">
        <v>0</v>
      </c>
      <c r="N138" s="54">
        <v>77900</v>
      </c>
      <c r="O138" s="54">
        <v>0</v>
      </c>
      <c r="P138" s="54">
        <v>0</v>
      </c>
      <c r="Q138" s="66">
        <f t="shared" si="11"/>
        <v>77900</v>
      </c>
    </row>
    <row r="139" spans="2:17" outlineLevel="2" x14ac:dyDescent="0.25">
      <c r="B139" s="51" t="s">
        <v>81</v>
      </c>
      <c r="C139" s="52">
        <v>800098195</v>
      </c>
      <c r="D139" s="53" t="s">
        <v>216</v>
      </c>
      <c r="E139" s="54">
        <v>2</v>
      </c>
      <c r="F139" s="54">
        <v>0</v>
      </c>
      <c r="G139" s="54">
        <v>0</v>
      </c>
      <c r="H139" s="54">
        <f t="shared" si="8"/>
        <v>0</v>
      </c>
      <c r="I139" s="54">
        <v>0</v>
      </c>
      <c r="J139" s="54">
        <v>0</v>
      </c>
      <c r="K139" s="54">
        <v>0</v>
      </c>
      <c r="L139" s="54">
        <v>0</v>
      </c>
      <c r="M139" s="54">
        <v>0</v>
      </c>
      <c r="N139" s="54">
        <v>7805324</v>
      </c>
      <c r="O139" s="54">
        <v>0</v>
      </c>
      <c r="P139" s="54">
        <v>0</v>
      </c>
      <c r="Q139" s="66">
        <f t="shared" si="11"/>
        <v>7805324</v>
      </c>
    </row>
    <row r="140" spans="2:17" outlineLevel="2" x14ac:dyDescent="0.25">
      <c r="B140" s="51" t="s">
        <v>81</v>
      </c>
      <c r="C140" s="52">
        <v>800100053</v>
      </c>
      <c r="D140" s="53" t="s">
        <v>217</v>
      </c>
      <c r="E140" s="54">
        <v>2</v>
      </c>
      <c r="F140" s="54">
        <v>0</v>
      </c>
      <c r="G140" s="54">
        <v>0</v>
      </c>
      <c r="H140" s="54">
        <f t="shared" si="8"/>
        <v>0</v>
      </c>
      <c r="I140" s="54">
        <v>0</v>
      </c>
      <c r="J140" s="54">
        <v>0</v>
      </c>
      <c r="K140" s="54">
        <v>0</v>
      </c>
      <c r="L140" s="54">
        <v>0</v>
      </c>
      <c r="M140" s="54">
        <v>0</v>
      </c>
      <c r="N140" s="54">
        <v>148770</v>
      </c>
      <c r="O140" s="54">
        <v>0</v>
      </c>
      <c r="P140" s="54">
        <v>0</v>
      </c>
      <c r="Q140" s="66">
        <f t="shared" ref="Q140:Q178" si="13">SUM(H140:P140)</f>
        <v>148770</v>
      </c>
    </row>
    <row r="141" spans="2:17" outlineLevel="2" x14ac:dyDescent="0.25">
      <c r="B141" s="51" t="s">
        <v>81</v>
      </c>
      <c r="C141" s="52">
        <v>800100145</v>
      </c>
      <c r="D141" s="53" t="s">
        <v>218</v>
      </c>
      <c r="E141" s="54">
        <v>2</v>
      </c>
      <c r="F141" s="54">
        <v>0</v>
      </c>
      <c r="G141" s="54">
        <v>0</v>
      </c>
      <c r="H141" s="54">
        <f t="shared" si="8"/>
        <v>0</v>
      </c>
      <c r="I141" s="54">
        <v>0</v>
      </c>
      <c r="J141" s="54">
        <v>0</v>
      </c>
      <c r="K141" s="54">
        <v>0</v>
      </c>
      <c r="L141" s="54">
        <v>0</v>
      </c>
      <c r="M141" s="54">
        <v>0</v>
      </c>
      <c r="N141" s="54">
        <v>90600</v>
      </c>
      <c r="O141" s="54">
        <v>0</v>
      </c>
      <c r="P141" s="54">
        <v>0</v>
      </c>
      <c r="Q141" s="66">
        <f t="shared" si="13"/>
        <v>90600</v>
      </c>
    </row>
    <row r="142" spans="2:17" outlineLevel="2" x14ac:dyDescent="0.25">
      <c r="B142" s="51" t="s">
        <v>81</v>
      </c>
      <c r="C142" s="52">
        <v>800128428</v>
      </c>
      <c r="D142" s="53" t="s">
        <v>219</v>
      </c>
      <c r="E142" s="54">
        <v>1</v>
      </c>
      <c r="F142" s="54">
        <v>0</v>
      </c>
      <c r="G142" s="54">
        <v>0</v>
      </c>
      <c r="H142" s="54">
        <f t="shared" si="8"/>
        <v>0</v>
      </c>
      <c r="I142" s="54">
        <v>0</v>
      </c>
      <c r="J142" s="54">
        <v>0</v>
      </c>
      <c r="K142" s="54">
        <v>0</v>
      </c>
      <c r="L142" s="54">
        <v>0</v>
      </c>
      <c r="M142" s="54">
        <v>0</v>
      </c>
      <c r="N142" s="54">
        <v>102642</v>
      </c>
      <c r="O142" s="54">
        <v>0</v>
      </c>
      <c r="P142" s="54">
        <v>0</v>
      </c>
      <c r="Q142" s="66">
        <f t="shared" si="13"/>
        <v>102642</v>
      </c>
    </row>
    <row r="143" spans="2:17" outlineLevel="2" x14ac:dyDescent="0.25">
      <c r="B143" s="51" t="s">
        <v>81</v>
      </c>
      <c r="C143" s="52">
        <v>806001439</v>
      </c>
      <c r="D143" s="53" t="s">
        <v>220</v>
      </c>
      <c r="E143" s="54">
        <v>1</v>
      </c>
      <c r="F143" s="54">
        <v>0</v>
      </c>
      <c r="G143" s="54">
        <v>0</v>
      </c>
      <c r="H143" s="54">
        <f t="shared" si="8"/>
        <v>0</v>
      </c>
      <c r="I143" s="54">
        <v>0</v>
      </c>
      <c r="J143" s="54">
        <v>0</v>
      </c>
      <c r="K143" s="54">
        <v>0</v>
      </c>
      <c r="L143" s="54">
        <v>0</v>
      </c>
      <c r="M143" s="54">
        <v>0</v>
      </c>
      <c r="N143" s="54">
        <v>48700</v>
      </c>
      <c r="O143" s="54">
        <v>0</v>
      </c>
      <c r="P143" s="54">
        <v>0</v>
      </c>
      <c r="Q143" s="66">
        <f t="shared" si="13"/>
        <v>48700</v>
      </c>
    </row>
    <row r="144" spans="2:17" outlineLevel="2" x14ac:dyDescent="0.25">
      <c r="B144" s="51" t="s">
        <v>81</v>
      </c>
      <c r="C144" s="52">
        <v>890112371</v>
      </c>
      <c r="D144" s="53" t="s">
        <v>221</v>
      </c>
      <c r="E144" s="54">
        <v>1</v>
      </c>
      <c r="F144" s="54">
        <v>0</v>
      </c>
      <c r="G144" s="54">
        <v>0</v>
      </c>
      <c r="H144" s="54">
        <f t="shared" ref="H144:H215" si="14">+F144+G144</f>
        <v>0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4">
        <v>48700</v>
      </c>
      <c r="O144" s="54">
        <v>0</v>
      </c>
      <c r="P144" s="54">
        <v>0</v>
      </c>
      <c r="Q144" s="66">
        <f t="shared" si="13"/>
        <v>48700</v>
      </c>
    </row>
    <row r="145" spans="2:17" outlineLevel="2" x14ac:dyDescent="0.25">
      <c r="B145" s="51" t="s">
        <v>81</v>
      </c>
      <c r="C145" s="52">
        <v>890201190</v>
      </c>
      <c r="D145" s="53" t="s">
        <v>222</v>
      </c>
      <c r="E145" s="54">
        <v>1</v>
      </c>
      <c r="F145" s="54">
        <v>0</v>
      </c>
      <c r="G145" s="54">
        <v>0</v>
      </c>
      <c r="H145" s="54">
        <f t="shared" si="14"/>
        <v>0</v>
      </c>
      <c r="I145" s="54">
        <v>0</v>
      </c>
      <c r="J145" s="54">
        <v>0</v>
      </c>
      <c r="K145" s="54">
        <v>0</v>
      </c>
      <c r="L145" s="54">
        <v>0</v>
      </c>
      <c r="M145" s="54">
        <v>0</v>
      </c>
      <c r="N145" s="54">
        <v>52929</v>
      </c>
      <c r="O145" s="54">
        <v>0</v>
      </c>
      <c r="P145" s="54">
        <v>0</v>
      </c>
      <c r="Q145" s="66">
        <f t="shared" si="13"/>
        <v>52929</v>
      </c>
    </row>
    <row r="146" spans="2:17" outlineLevel="2" x14ac:dyDescent="0.25">
      <c r="B146" s="51" t="s">
        <v>81</v>
      </c>
      <c r="C146" s="52">
        <v>890399045</v>
      </c>
      <c r="D146" s="53" t="s">
        <v>223</v>
      </c>
      <c r="E146" s="54">
        <v>1</v>
      </c>
      <c r="F146" s="54">
        <v>0</v>
      </c>
      <c r="G146" s="54">
        <v>0</v>
      </c>
      <c r="H146" s="54">
        <f t="shared" si="14"/>
        <v>0</v>
      </c>
      <c r="I146" s="54">
        <v>0</v>
      </c>
      <c r="J146" s="54">
        <v>0</v>
      </c>
      <c r="K146" s="54">
        <v>0</v>
      </c>
      <c r="L146" s="54">
        <v>0</v>
      </c>
      <c r="M146" s="54">
        <v>0</v>
      </c>
      <c r="N146" s="54">
        <v>9567367</v>
      </c>
      <c r="O146" s="54">
        <v>0</v>
      </c>
      <c r="P146" s="54">
        <v>0</v>
      </c>
      <c r="Q146" s="66">
        <f t="shared" si="13"/>
        <v>9567367</v>
      </c>
    </row>
    <row r="147" spans="2:17" outlineLevel="2" x14ac:dyDescent="0.25">
      <c r="B147" s="51" t="s">
        <v>81</v>
      </c>
      <c r="C147" s="52">
        <v>890905211</v>
      </c>
      <c r="D147" s="53" t="s">
        <v>224</v>
      </c>
      <c r="E147" s="54">
        <v>2</v>
      </c>
      <c r="F147" s="54">
        <v>0</v>
      </c>
      <c r="G147" s="54">
        <v>0</v>
      </c>
      <c r="H147" s="54">
        <f t="shared" si="14"/>
        <v>0</v>
      </c>
      <c r="I147" s="54">
        <v>0</v>
      </c>
      <c r="J147" s="54">
        <v>0</v>
      </c>
      <c r="K147" s="54">
        <v>0</v>
      </c>
      <c r="L147" s="54">
        <v>0</v>
      </c>
      <c r="M147" s="54">
        <v>0</v>
      </c>
      <c r="N147" s="54">
        <v>3641774</v>
      </c>
      <c r="O147" s="54">
        <v>0</v>
      </c>
      <c r="P147" s="54">
        <v>0</v>
      </c>
      <c r="Q147" s="66">
        <f t="shared" si="13"/>
        <v>3641774</v>
      </c>
    </row>
    <row r="148" spans="2:17" outlineLevel="2" x14ac:dyDescent="0.25">
      <c r="B148" s="51" t="s">
        <v>81</v>
      </c>
      <c r="C148" s="52">
        <v>890983716</v>
      </c>
      <c r="D148" s="53" t="s">
        <v>225</v>
      </c>
      <c r="E148" s="54">
        <v>1</v>
      </c>
      <c r="F148" s="54">
        <v>0</v>
      </c>
      <c r="G148" s="54">
        <v>0</v>
      </c>
      <c r="H148" s="54">
        <f t="shared" si="14"/>
        <v>0</v>
      </c>
      <c r="I148" s="54">
        <v>0</v>
      </c>
      <c r="J148" s="54">
        <v>0</v>
      </c>
      <c r="K148" s="54">
        <v>0</v>
      </c>
      <c r="L148" s="54">
        <v>0</v>
      </c>
      <c r="M148" s="54">
        <v>0</v>
      </c>
      <c r="N148" s="54">
        <v>2266</v>
      </c>
      <c r="O148" s="54">
        <v>0</v>
      </c>
      <c r="P148" s="54">
        <v>0</v>
      </c>
      <c r="Q148" s="66">
        <f t="shared" si="13"/>
        <v>2266</v>
      </c>
    </row>
    <row r="149" spans="2:17" outlineLevel="2" x14ac:dyDescent="0.25">
      <c r="B149" s="51" t="s">
        <v>81</v>
      </c>
      <c r="C149" s="52">
        <v>890983873</v>
      </c>
      <c r="D149" s="53" t="s">
        <v>226</v>
      </c>
      <c r="E149" s="54">
        <v>1</v>
      </c>
      <c r="F149" s="54">
        <v>0</v>
      </c>
      <c r="G149" s="54">
        <v>0</v>
      </c>
      <c r="H149" s="54">
        <f t="shared" si="14"/>
        <v>0</v>
      </c>
      <c r="I149" s="54">
        <v>0</v>
      </c>
      <c r="J149" s="54">
        <v>0</v>
      </c>
      <c r="K149" s="54">
        <v>0</v>
      </c>
      <c r="L149" s="54">
        <v>0</v>
      </c>
      <c r="M149" s="54">
        <v>0</v>
      </c>
      <c r="N149" s="54">
        <v>229131</v>
      </c>
      <c r="O149" s="54">
        <v>0</v>
      </c>
      <c r="P149" s="54">
        <v>0</v>
      </c>
      <c r="Q149" s="66">
        <f t="shared" si="13"/>
        <v>229131</v>
      </c>
    </row>
    <row r="150" spans="2:17" outlineLevel="2" x14ac:dyDescent="0.25">
      <c r="B150" s="51" t="s">
        <v>81</v>
      </c>
      <c r="C150" s="52">
        <v>890983938</v>
      </c>
      <c r="D150" s="53" t="s">
        <v>227</v>
      </c>
      <c r="E150" s="54">
        <v>1</v>
      </c>
      <c r="F150" s="54">
        <v>0</v>
      </c>
      <c r="G150" s="54">
        <v>0</v>
      </c>
      <c r="H150" s="54">
        <f t="shared" si="14"/>
        <v>0</v>
      </c>
      <c r="I150" s="54">
        <v>0</v>
      </c>
      <c r="J150" s="54">
        <v>0</v>
      </c>
      <c r="K150" s="54">
        <v>0</v>
      </c>
      <c r="L150" s="54">
        <v>0</v>
      </c>
      <c r="M150" s="54">
        <v>0</v>
      </c>
      <c r="N150" s="54">
        <v>131386</v>
      </c>
      <c r="O150" s="54">
        <v>0</v>
      </c>
      <c r="P150" s="54">
        <v>0</v>
      </c>
      <c r="Q150" s="66">
        <f t="shared" si="13"/>
        <v>131386</v>
      </c>
    </row>
    <row r="151" spans="2:17" outlineLevel="2" x14ac:dyDescent="0.25">
      <c r="B151" s="51" t="s">
        <v>81</v>
      </c>
      <c r="C151" s="52">
        <v>891180009</v>
      </c>
      <c r="D151" s="53" t="s">
        <v>228</v>
      </c>
      <c r="E151" s="54">
        <v>2</v>
      </c>
      <c r="F151" s="54">
        <v>0</v>
      </c>
      <c r="G151" s="54">
        <v>0</v>
      </c>
      <c r="H151" s="54">
        <f t="shared" si="14"/>
        <v>0</v>
      </c>
      <c r="I151" s="54">
        <v>0</v>
      </c>
      <c r="J151" s="54">
        <v>0</v>
      </c>
      <c r="K151" s="54">
        <v>0</v>
      </c>
      <c r="L151" s="54">
        <v>0</v>
      </c>
      <c r="M151" s="54">
        <v>0</v>
      </c>
      <c r="N151" s="54">
        <v>163378</v>
      </c>
      <c r="O151" s="54">
        <v>0</v>
      </c>
      <c r="P151" s="54">
        <v>0</v>
      </c>
      <c r="Q151" s="66">
        <f t="shared" si="13"/>
        <v>163378</v>
      </c>
    </row>
    <row r="152" spans="2:17" ht="12" outlineLevel="2" thickBot="1" x14ac:dyDescent="0.3">
      <c r="B152" s="51" t="s">
        <v>81</v>
      </c>
      <c r="C152" s="52">
        <v>891180021</v>
      </c>
      <c r="D152" s="53" t="s">
        <v>229</v>
      </c>
      <c r="E152" s="54">
        <v>1</v>
      </c>
      <c r="F152" s="54">
        <v>0</v>
      </c>
      <c r="G152" s="54">
        <v>0</v>
      </c>
      <c r="H152" s="54">
        <f t="shared" si="14"/>
        <v>0</v>
      </c>
      <c r="I152" s="54">
        <v>0</v>
      </c>
      <c r="J152" s="54">
        <v>0</v>
      </c>
      <c r="K152" s="54">
        <v>0</v>
      </c>
      <c r="L152" s="54">
        <v>0</v>
      </c>
      <c r="M152" s="54">
        <v>0</v>
      </c>
      <c r="N152" s="54">
        <v>53945</v>
      </c>
      <c r="O152" s="54">
        <v>0</v>
      </c>
      <c r="P152" s="54">
        <v>0</v>
      </c>
      <c r="Q152" s="66">
        <f t="shared" si="13"/>
        <v>53945</v>
      </c>
    </row>
    <row r="153" spans="2:17" ht="12" outlineLevel="1" thickBot="1" x14ac:dyDescent="0.3">
      <c r="B153" s="16" t="s">
        <v>83</v>
      </c>
      <c r="C153" s="61"/>
      <c r="D153" s="61"/>
      <c r="E153" s="62">
        <f t="shared" ref="E153:Q153" si="15">SUBTOTAL(9,E134:E152)</f>
        <v>26</v>
      </c>
      <c r="F153" s="62">
        <f t="shared" si="15"/>
        <v>0</v>
      </c>
      <c r="G153" s="62">
        <f t="shared" si="15"/>
        <v>0</v>
      </c>
      <c r="H153" s="62">
        <f t="shared" si="15"/>
        <v>0</v>
      </c>
      <c r="I153" s="62">
        <f t="shared" si="15"/>
        <v>0</v>
      </c>
      <c r="J153" s="62">
        <f t="shared" si="15"/>
        <v>0</v>
      </c>
      <c r="K153" s="62">
        <f t="shared" si="15"/>
        <v>0</v>
      </c>
      <c r="L153" s="62">
        <f t="shared" si="15"/>
        <v>128622</v>
      </c>
      <c r="M153" s="62">
        <f t="shared" si="15"/>
        <v>0</v>
      </c>
      <c r="N153" s="62">
        <f t="shared" si="15"/>
        <v>24943064</v>
      </c>
      <c r="O153" s="62">
        <f t="shared" si="15"/>
        <v>0</v>
      </c>
      <c r="P153" s="62">
        <f t="shared" si="15"/>
        <v>0</v>
      </c>
      <c r="Q153" s="68">
        <f t="shared" si="15"/>
        <v>25071686</v>
      </c>
    </row>
    <row r="154" spans="2:17" ht="12" outlineLevel="2" thickBot="1" x14ac:dyDescent="0.3">
      <c r="B154" s="51" t="s">
        <v>26</v>
      </c>
      <c r="C154" s="52">
        <v>800246953</v>
      </c>
      <c r="D154" s="53" t="s">
        <v>39</v>
      </c>
      <c r="E154" s="54">
        <v>36</v>
      </c>
      <c r="F154" s="54">
        <v>0</v>
      </c>
      <c r="G154" s="54">
        <v>0</v>
      </c>
      <c r="H154" s="54">
        <f t="shared" si="14"/>
        <v>0</v>
      </c>
      <c r="I154" s="54">
        <v>0</v>
      </c>
      <c r="J154" s="54">
        <v>0</v>
      </c>
      <c r="K154" s="54">
        <v>0</v>
      </c>
      <c r="L154" s="54">
        <v>0</v>
      </c>
      <c r="M154" s="54">
        <v>0</v>
      </c>
      <c r="N154" s="54">
        <v>60931099</v>
      </c>
      <c r="O154" s="54">
        <v>0</v>
      </c>
      <c r="P154" s="54">
        <v>0</v>
      </c>
      <c r="Q154" s="66">
        <f t="shared" si="13"/>
        <v>60931099</v>
      </c>
    </row>
    <row r="155" spans="2:17" ht="12" outlineLevel="1" thickBot="1" x14ac:dyDescent="0.3">
      <c r="B155" s="16" t="s">
        <v>48</v>
      </c>
      <c r="C155" s="61"/>
      <c r="D155" s="61"/>
      <c r="E155" s="62">
        <f t="shared" ref="E155:Q155" si="16">SUBTOTAL(9,E154:E154)</f>
        <v>36</v>
      </c>
      <c r="F155" s="62">
        <f t="shared" si="16"/>
        <v>0</v>
      </c>
      <c r="G155" s="62">
        <f t="shared" si="16"/>
        <v>0</v>
      </c>
      <c r="H155" s="62">
        <f t="shared" si="16"/>
        <v>0</v>
      </c>
      <c r="I155" s="62">
        <f t="shared" si="16"/>
        <v>0</v>
      </c>
      <c r="J155" s="62">
        <f t="shared" si="16"/>
        <v>0</v>
      </c>
      <c r="K155" s="62">
        <f t="shared" si="16"/>
        <v>0</v>
      </c>
      <c r="L155" s="62">
        <f t="shared" si="16"/>
        <v>0</v>
      </c>
      <c r="M155" s="62">
        <f t="shared" si="16"/>
        <v>0</v>
      </c>
      <c r="N155" s="62">
        <f t="shared" si="16"/>
        <v>60931099</v>
      </c>
      <c r="O155" s="62">
        <f t="shared" si="16"/>
        <v>0</v>
      </c>
      <c r="P155" s="62">
        <f t="shared" si="16"/>
        <v>0</v>
      </c>
      <c r="Q155" s="68">
        <f t="shared" si="16"/>
        <v>60931099</v>
      </c>
    </row>
    <row r="156" spans="2:17" ht="12" outlineLevel="2" thickBot="1" x14ac:dyDescent="0.3">
      <c r="B156" s="51" t="s">
        <v>27</v>
      </c>
      <c r="C156" s="52">
        <v>800246953</v>
      </c>
      <c r="D156" s="53" t="s">
        <v>39</v>
      </c>
      <c r="E156" s="54">
        <v>85</v>
      </c>
      <c r="F156" s="54">
        <v>0</v>
      </c>
      <c r="G156" s="54">
        <v>0</v>
      </c>
      <c r="H156" s="54">
        <f t="shared" si="14"/>
        <v>0</v>
      </c>
      <c r="I156" s="54">
        <v>0</v>
      </c>
      <c r="J156" s="54">
        <v>0</v>
      </c>
      <c r="K156" s="54">
        <v>0</v>
      </c>
      <c r="L156" s="54">
        <v>0</v>
      </c>
      <c r="M156" s="54">
        <v>0</v>
      </c>
      <c r="N156" s="54">
        <v>169679500</v>
      </c>
      <c r="O156" s="54">
        <v>0</v>
      </c>
      <c r="P156" s="54">
        <v>0</v>
      </c>
      <c r="Q156" s="66">
        <f t="shared" si="13"/>
        <v>169679500</v>
      </c>
    </row>
    <row r="157" spans="2:17" ht="12" outlineLevel="1" thickBot="1" x14ac:dyDescent="0.3">
      <c r="B157" s="16" t="s">
        <v>49</v>
      </c>
      <c r="C157" s="61"/>
      <c r="D157" s="61"/>
      <c r="E157" s="62">
        <f t="shared" ref="E157:Q157" si="17">SUBTOTAL(9,E156:E156)</f>
        <v>85</v>
      </c>
      <c r="F157" s="62">
        <f t="shared" si="17"/>
        <v>0</v>
      </c>
      <c r="G157" s="62">
        <f t="shared" si="17"/>
        <v>0</v>
      </c>
      <c r="H157" s="62">
        <f t="shared" si="17"/>
        <v>0</v>
      </c>
      <c r="I157" s="62">
        <f t="shared" si="17"/>
        <v>0</v>
      </c>
      <c r="J157" s="62">
        <f t="shared" si="17"/>
        <v>0</v>
      </c>
      <c r="K157" s="62">
        <f t="shared" si="17"/>
        <v>0</v>
      </c>
      <c r="L157" s="62">
        <f t="shared" si="17"/>
        <v>0</v>
      </c>
      <c r="M157" s="62">
        <f t="shared" si="17"/>
        <v>0</v>
      </c>
      <c r="N157" s="62">
        <f t="shared" si="17"/>
        <v>169679500</v>
      </c>
      <c r="O157" s="62">
        <f t="shared" si="17"/>
        <v>0</v>
      </c>
      <c r="P157" s="62">
        <f t="shared" si="17"/>
        <v>0</v>
      </c>
      <c r="Q157" s="68">
        <f t="shared" si="17"/>
        <v>169679500</v>
      </c>
    </row>
    <row r="158" spans="2:17" ht="12" outlineLevel="2" thickBot="1" x14ac:dyDescent="0.3">
      <c r="B158" s="51" t="s">
        <v>85</v>
      </c>
      <c r="C158" s="52">
        <v>800246953</v>
      </c>
      <c r="D158" s="53" t="s">
        <v>39</v>
      </c>
      <c r="E158" s="54">
        <v>5815</v>
      </c>
      <c r="F158" s="54">
        <v>0</v>
      </c>
      <c r="G158" s="54">
        <v>1340055285</v>
      </c>
      <c r="H158" s="54">
        <f t="shared" si="14"/>
        <v>1340055285</v>
      </c>
      <c r="I158" s="54">
        <v>1102260882</v>
      </c>
      <c r="J158" s="54">
        <v>872813881</v>
      </c>
      <c r="K158" s="54">
        <v>1125300550</v>
      </c>
      <c r="L158" s="54">
        <v>814145566.75</v>
      </c>
      <c r="M158" s="54">
        <v>1175964728</v>
      </c>
      <c r="N158" s="54">
        <v>414424837</v>
      </c>
      <c r="O158" s="54">
        <v>0</v>
      </c>
      <c r="P158" s="54">
        <v>0</v>
      </c>
      <c r="Q158" s="66">
        <f t="shared" si="13"/>
        <v>6844965729.75</v>
      </c>
    </row>
    <row r="159" spans="2:17" ht="12" outlineLevel="1" thickBot="1" x14ac:dyDescent="0.3">
      <c r="B159" s="16" t="s">
        <v>86</v>
      </c>
      <c r="C159" s="61"/>
      <c r="D159" s="61"/>
      <c r="E159" s="62">
        <f t="shared" ref="E159:Q159" si="18">SUBTOTAL(9,E158:E158)</f>
        <v>5815</v>
      </c>
      <c r="F159" s="62">
        <f t="shared" si="18"/>
        <v>0</v>
      </c>
      <c r="G159" s="62">
        <f t="shared" si="18"/>
        <v>1340055285</v>
      </c>
      <c r="H159" s="62">
        <f t="shared" si="18"/>
        <v>1340055285</v>
      </c>
      <c r="I159" s="62">
        <f t="shared" si="18"/>
        <v>1102260882</v>
      </c>
      <c r="J159" s="62">
        <f t="shared" si="18"/>
        <v>872813881</v>
      </c>
      <c r="K159" s="62">
        <f t="shared" si="18"/>
        <v>1125300550</v>
      </c>
      <c r="L159" s="62">
        <f t="shared" si="18"/>
        <v>814145566.75</v>
      </c>
      <c r="M159" s="62">
        <f t="shared" si="18"/>
        <v>1175964728</v>
      </c>
      <c r="N159" s="62">
        <f t="shared" si="18"/>
        <v>414424837</v>
      </c>
      <c r="O159" s="62">
        <f t="shared" si="18"/>
        <v>0</v>
      </c>
      <c r="P159" s="62">
        <f t="shared" si="18"/>
        <v>0</v>
      </c>
      <c r="Q159" s="68">
        <f t="shared" si="18"/>
        <v>6844965729.75</v>
      </c>
    </row>
    <row r="160" spans="2:17" ht="12" outlineLevel="2" thickBot="1" x14ac:dyDescent="0.3">
      <c r="B160" s="51" t="s">
        <v>28</v>
      </c>
      <c r="C160" s="52">
        <v>800246953</v>
      </c>
      <c r="D160" s="53" t="s">
        <v>39</v>
      </c>
      <c r="E160" s="54">
        <v>23</v>
      </c>
      <c r="F160" s="54">
        <v>352801</v>
      </c>
      <c r="G160" s="54">
        <v>0</v>
      </c>
      <c r="H160" s="54">
        <f t="shared" si="14"/>
        <v>352801</v>
      </c>
      <c r="I160" s="54">
        <v>87120700</v>
      </c>
      <c r="J160" s="54">
        <v>99896100</v>
      </c>
      <c r="K160" s="54">
        <v>86060800</v>
      </c>
      <c r="L160" s="54">
        <v>317041500</v>
      </c>
      <c r="M160" s="54">
        <v>584401100</v>
      </c>
      <c r="N160" s="54">
        <v>852972700</v>
      </c>
      <c r="O160" s="54">
        <v>0</v>
      </c>
      <c r="P160" s="54">
        <v>0</v>
      </c>
      <c r="Q160" s="66">
        <f t="shared" si="13"/>
        <v>2027845701</v>
      </c>
    </row>
    <row r="161" spans="2:17" ht="12" outlineLevel="1" thickBot="1" x14ac:dyDescent="0.3">
      <c r="B161" s="16" t="s">
        <v>50</v>
      </c>
      <c r="C161" s="61"/>
      <c r="D161" s="61"/>
      <c r="E161" s="62">
        <f t="shared" ref="E161:Q161" si="19">SUBTOTAL(9,E160:E160)</f>
        <v>23</v>
      </c>
      <c r="F161" s="62">
        <f t="shared" si="19"/>
        <v>352801</v>
      </c>
      <c r="G161" s="62">
        <f t="shared" si="19"/>
        <v>0</v>
      </c>
      <c r="H161" s="62">
        <f t="shared" si="19"/>
        <v>352801</v>
      </c>
      <c r="I161" s="62">
        <f t="shared" si="19"/>
        <v>87120700</v>
      </c>
      <c r="J161" s="62">
        <f t="shared" si="19"/>
        <v>99896100</v>
      </c>
      <c r="K161" s="62">
        <f t="shared" si="19"/>
        <v>86060800</v>
      </c>
      <c r="L161" s="62">
        <f t="shared" si="19"/>
        <v>317041500</v>
      </c>
      <c r="M161" s="62">
        <f t="shared" si="19"/>
        <v>584401100</v>
      </c>
      <c r="N161" s="62">
        <f t="shared" si="19"/>
        <v>852972700</v>
      </c>
      <c r="O161" s="62">
        <f t="shared" si="19"/>
        <v>0</v>
      </c>
      <c r="P161" s="62">
        <f t="shared" si="19"/>
        <v>0</v>
      </c>
      <c r="Q161" s="68">
        <f t="shared" si="19"/>
        <v>2027845701</v>
      </c>
    </row>
    <row r="162" spans="2:17" outlineLevel="2" x14ac:dyDescent="0.25">
      <c r="B162" s="51" t="s">
        <v>29</v>
      </c>
      <c r="C162" s="52">
        <v>800246953</v>
      </c>
      <c r="D162" s="53" t="s">
        <v>39</v>
      </c>
      <c r="E162" s="54">
        <v>2588</v>
      </c>
      <c r="F162" s="54">
        <v>117144319.67</v>
      </c>
      <c r="G162" s="54">
        <v>4369155</v>
      </c>
      <c r="H162" s="54">
        <f t="shared" si="14"/>
        <v>121513474.67</v>
      </c>
      <c r="I162" s="54">
        <v>33012222</v>
      </c>
      <c r="J162" s="54">
        <v>107875383</v>
      </c>
      <c r="K162" s="54">
        <v>90512684</v>
      </c>
      <c r="L162" s="54">
        <v>312595371</v>
      </c>
      <c r="M162" s="54">
        <v>101878338</v>
      </c>
      <c r="N162" s="54">
        <v>15473383500.260002</v>
      </c>
      <c r="O162" s="54">
        <v>0</v>
      </c>
      <c r="P162" s="54">
        <v>-6969742</v>
      </c>
      <c r="Q162" s="66">
        <f t="shared" si="13"/>
        <v>16233801230.930002</v>
      </c>
    </row>
    <row r="163" spans="2:17" ht="12" outlineLevel="2" thickBot="1" x14ac:dyDescent="0.3">
      <c r="B163" s="51" t="s">
        <v>29</v>
      </c>
      <c r="C163" s="52" t="s">
        <v>299</v>
      </c>
      <c r="D163" s="53" t="s">
        <v>300</v>
      </c>
      <c r="E163" s="54">
        <v>0</v>
      </c>
      <c r="F163" s="54">
        <v>48160</v>
      </c>
      <c r="G163" s="54">
        <v>0</v>
      </c>
      <c r="H163" s="54">
        <f t="shared" si="14"/>
        <v>48160</v>
      </c>
      <c r="I163" s="54">
        <v>0</v>
      </c>
      <c r="J163" s="54">
        <v>0</v>
      </c>
      <c r="K163" s="54">
        <v>0</v>
      </c>
      <c r="L163" s="54">
        <v>0</v>
      </c>
      <c r="M163" s="54">
        <v>0</v>
      </c>
      <c r="N163" s="54">
        <v>0</v>
      </c>
      <c r="O163" s="54">
        <v>0</v>
      </c>
      <c r="P163" s="54">
        <v>0</v>
      </c>
      <c r="Q163" s="66">
        <f t="shared" si="13"/>
        <v>48160</v>
      </c>
    </row>
    <row r="164" spans="2:17" ht="12" outlineLevel="1" thickBot="1" x14ac:dyDescent="0.3">
      <c r="B164" s="16" t="s">
        <v>51</v>
      </c>
      <c r="C164" s="61"/>
      <c r="D164" s="61"/>
      <c r="E164" s="62">
        <f t="shared" ref="E164:Q164" si="20">SUBTOTAL(9,E162:E163)</f>
        <v>2588</v>
      </c>
      <c r="F164" s="62">
        <f t="shared" si="20"/>
        <v>117192479.67</v>
      </c>
      <c r="G164" s="62">
        <f t="shared" si="20"/>
        <v>4369155</v>
      </c>
      <c r="H164" s="62">
        <f t="shared" si="20"/>
        <v>121561634.67</v>
      </c>
      <c r="I164" s="62">
        <f t="shared" si="20"/>
        <v>33012222</v>
      </c>
      <c r="J164" s="62">
        <f t="shared" si="20"/>
        <v>107875383</v>
      </c>
      <c r="K164" s="62">
        <f t="shared" si="20"/>
        <v>90512684</v>
      </c>
      <c r="L164" s="62">
        <f t="shared" si="20"/>
        <v>312595371</v>
      </c>
      <c r="M164" s="62">
        <f t="shared" si="20"/>
        <v>101878338</v>
      </c>
      <c r="N164" s="62">
        <f t="shared" si="20"/>
        <v>15473383500.260002</v>
      </c>
      <c r="O164" s="62">
        <f t="shared" si="20"/>
        <v>0</v>
      </c>
      <c r="P164" s="62">
        <f t="shared" si="20"/>
        <v>-6969742</v>
      </c>
      <c r="Q164" s="68">
        <f t="shared" si="20"/>
        <v>16233849390.930002</v>
      </c>
    </row>
    <row r="165" spans="2:17" outlineLevel="2" x14ac:dyDescent="0.25">
      <c r="B165" s="51" t="s">
        <v>30</v>
      </c>
      <c r="C165" s="52">
        <v>800053550</v>
      </c>
      <c r="D165" s="53" t="s">
        <v>230</v>
      </c>
      <c r="E165" s="54">
        <v>4</v>
      </c>
      <c r="F165" s="54">
        <v>0</v>
      </c>
      <c r="G165" s="54">
        <v>2800000</v>
      </c>
      <c r="H165" s="54">
        <f t="shared" si="14"/>
        <v>2800000</v>
      </c>
      <c r="I165" s="54">
        <v>0</v>
      </c>
      <c r="J165" s="54">
        <v>4702400</v>
      </c>
      <c r="K165" s="54">
        <v>0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66">
        <f t="shared" si="13"/>
        <v>7502400</v>
      </c>
    </row>
    <row r="166" spans="2:17" outlineLevel="2" x14ac:dyDescent="0.25">
      <c r="B166" s="51" t="s">
        <v>30</v>
      </c>
      <c r="C166" s="52">
        <v>800149384</v>
      </c>
      <c r="D166" s="53" t="s">
        <v>231</v>
      </c>
      <c r="E166" s="54">
        <v>3</v>
      </c>
      <c r="F166" s="54">
        <v>0</v>
      </c>
      <c r="G166" s="54">
        <v>0</v>
      </c>
      <c r="H166" s="54">
        <f t="shared" si="14"/>
        <v>0</v>
      </c>
      <c r="I166" s="54">
        <v>0</v>
      </c>
      <c r="J166" s="54">
        <v>0</v>
      </c>
      <c r="K166" s="54">
        <v>0</v>
      </c>
      <c r="L166" s="54">
        <v>0</v>
      </c>
      <c r="M166" s="54">
        <v>116900</v>
      </c>
      <c r="N166" s="54">
        <v>2742300</v>
      </c>
      <c r="O166" s="54">
        <v>0</v>
      </c>
      <c r="P166" s="54">
        <v>0</v>
      </c>
      <c r="Q166" s="66">
        <f t="shared" si="13"/>
        <v>2859200</v>
      </c>
    </row>
    <row r="167" spans="2:17" outlineLevel="2" x14ac:dyDescent="0.25">
      <c r="B167" s="51" t="s">
        <v>30</v>
      </c>
      <c r="C167" s="52">
        <v>800250634</v>
      </c>
      <c r="D167" s="53" t="s">
        <v>232</v>
      </c>
      <c r="E167" s="54">
        <v>6</v>
      </c>
      <c r="F167" s="54">
        <v>0</v>
      </c>
      <c r="G167" s="54">
        <v>3428287</v>
      </c>
      <c r="H167" s="54">
        <f t="shared" si="14"/>
        <v>3428287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54">
        <v>3201687</v>
      </c>
      <c r="O167" s="54">
        <v>0</v>
      </c>
      <c r="P167" s="54">
        <v>0</v>
      </c>
      <c r="Q167" s="66">
        <f t="shared" si="13"/>
        <v>6629974</v>
      </c>
    </row>
    <row r="168" spans="2:17" outlineLevel="2" x14ac:dyDescent="0.25">
      <c r="B168" s="51" t="s">
        <v>30</v>
      </c>
      <c r="C168" s="52">
        <v>813005431</v>
      </c>
      <c r="D168" s="53" t="s">
        <v>233</v>
      </c>
      <c r="E168" s="54">
        <v>4</v>
      </c>
      <c r="F168" s="54">
        <v>450369.15</v>
      </c>
      <c r="G168" s="54">
        <v>227325</v>
      </c>
      <c r="H168" s="54">
        <f t="shared" si="14"/>
        <v>677694.15</v>
      </c>
      <c r="I168" s="54">
        <v>0</v>
      </c>
      <c r="J168" s="54">
        <v>0</v>
      </c>
      <c r="K168" s="54">
        <v>0</v>
      </c>
      <c r="L168" s="54">
        <v>694098</v>
      </c>
      <c r="M168" s="54">
        <v>697002</v>
      </c>
      <c r="N168" s="54">
        <v>20863437.5</v>
      </c>
      <c r="O168" s="54">
        <v>0</v>
      </c>
      <c r="P168" s="54">
        <v>-116900</v>
      </c>
      <c r="Q168" s="66">
        <f t="shared" si="13"/>
        <v>22815331.649999999</v>
      </c>
    </row>
    <row r="169" spans="2:17" outlineLevel="2" x14ac:dyDescent="0.25">
      <c r="B169" s="51" t="s">
        <v>30</v>
      </c>
      <c r="C169" s="52">
        <v>830005028</v>
      </c>
      <c r="D169" s="53" t="s">
        <v>234</v>
      </c>
      <c r="E169" s="54">
        <v>2</v>
      </c>
      <c r="F169" s="54">
        <v>0</v>
      </c>
      <c r="G169" s="54">
        <v>0</v>
      </c>
      <c r="H169" s="54">
        <f t="shared" si="14"/>
        <v>0</v>
      </c>
      <c r="I169" s="54">
        <v>0</v>
      </c>
      <c r="J169" s="54">
        <v>6035600</v>
      </c>
      <c r="K169" s="54">
        <v>0</v>
      </c>
      <c r="L169" s="54">
        <v>0</v>
      </c>
      <c r="M169" s="54">
        <v>0</v>
      </c>
      <c r="N169" s="54">
        <v>0</v>
      </c>
      <c r="O169" s="54">
        <v>0</v>
      </c>
      <c r="P169" s="54">
        <v>-3017800</v>
      </c>
      <c r="Q169" s="66">
        <f t="shared" si="13"/>
        <v>3017800</v>
      </c>
    </row>
    <row r="170" spans="2:17" outlineLevel="2" x14ac:dyDescent="0.25">
      <c r="B170" s="51" t="s">
        <v>30</v>
      </c>
      <c r="C170" s="52">
        <v>830028288</v>
      </c>
      <c r="D170" s="53" t="s">
        <v>135</v>
      </c>
      <c r="E170" s="54">
        <v>5</v>
      </c>
      <c r="F170" s="54">
        <v>0</v>
      </c>
      <c r="G170" s="54">
        <v>0</v>
      </c>
      <c r="H170" s="54">
        <f t="shared" si="14"/>
        <v>0</v>
      </c>
      <c r="I170" s="54">
        <v>0</v>
      </c>
      <c r="J170" s="54">
        <v>0</v>
      </c>
      <c r="K170" s="54">
        <v>0</v>
      </c>
      <c r="L170" s="54">
        <v>0</v>
      </c>
      <c r="M170" s="54">
        <v>0</v>
      </c>
      <c r="N170" s="54">
        <v>5435553</v>
      </c>
      <c r="O170" s="54">
        <v>0</v>
      </c>
      <c r="P170" s="54">
        <v>0</v>
      </c>
      <c r="Q170" s="66">
        <f t="shared" si="13"/>
        <v>5435553</v>
      </c>
    </row>
    <row r="171" spans="2:17" outlineLevel="2" x14ac:dyDescent="0.25">
      <c r="B171" s="51" t="s">
        <v>30</v>
      </c>
      <c r="C171" s="52">
        <v>830120157</v>
      </c>
      <c r="D171" s="53" t="s">
        <v>235</v>
      </c>
      <c r="E171" s="54">
        <v>4</v>
      </c>
      <c r="F171" s="54">
        <v>0</v>
      </c>
      <c r="G171" s="54">
        <v>0</v>
      </c>
      <c r="H171" s="54">
        <f t="shared" si="14"/>
        <v>0</v>
      </c>
      <c r="I171" s="54">
        <v>0</v>
      </c>
      <c r="J171" s="54">
        <v>0</v>
      </c>
      <c r="K171" s="54">
        <v>6609700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66">
        <f t="shared" si="13"/>
        <v>6609700</v>
      </c>
    </row>
    <row r="172" spans="2:17" outlineLevel="2" x14ac:dyDescent="0.25">
      <c r="B172" s="51" t="s">
        <v>30</v>
      </c>
      <c r="C172" s="52">
        <v>860006656</v>
      </c>
      <c r="D172" s="53" t="s">
        <v>236</v>
      </c>
      <c r="E172" s="54">
        <v>1</v>
      </c>
      <c r="F172" s="54">
        <v>0</v>
      </c>
      <c r="G172" s="54">
        <v>0</v>
      </c>
      <c r="H172" s="54">
        <f t="shared" si="14"/>
        <v>0</v>
      </c>
      <c r="I172" s="54">
        <v>0</v>
      </c>
      <c r="J172" s="54">
        <v>0</v>
      </c>
      <c r="K172" s="54">
        <v>1508900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66">
        <f t="shared" si="13"/>
        <v>1508900</v>
      </c>
    </row>
    <row r="173" spans="2:17" outlineLevel="2" x14ac:dyDescent="0.25">
      <c r="B173" s="51" t="s">
        <v>30</v>
      </c>
      <c r="C173" s="52">
        <v>860035992</v>
      </c>
      <c r="D173" s="53" t="s">
        <v>237</v>
      </c>
      <c r="E173" s="54">
        <v>3</v>
      </c>
      <c r="F173" s="54">
        <v>0</v>
      </c>
      <c r="G173" s="54">
        <v>3017800</v>
      </c>
      <c r="H173" s="54">
        <f t="shared" si="14"/>
        <v>3017800</v>
      </c>
      <c r="I173" s="54">
        <v>0</v>
      </c>
      <c r="J173" s="54">
        <v>0</v>
      </c>
      <c r="K173" s="54">
        <v>0</v>
      </c>
      <c r="L173" s="54">
        <v>0</v>
      </c>
      <c r="M173" s="54">
        <v>0</v>
      </c>
      <c r="N173" s="54">
        <v>6437400</v>
      </c>
      <c r="O173" s="54">
        <v>0</v>
      </c>
      <c r="P173" s="54">
        <v>0</v>
      </c>
      <c r="Q173" s="66">
        <f t="shared" si="13"/>
        <v>9455200</v>
      </c>
    </row>
    <row r="174" spans="2:17" outlineLevel="2" x14ac:dyDescent="0.25">
      <c r="B174" s="51" t="s">
        <v>30</v>
      </c>
      <c r="C174" s="52">
        <v>860037950</v>
      </c>
      <c r="D174" s="53" t="s">
        <v>238</v>
      </c>
      <c r="E174" s="54">
        <v>3</v>
      </c>
      <c r="F174" s="54">
        <v>0</v>
      </c>
      <c r="G174" s="54">
        <v>2083000</v>
      </c>
      <c r="H174" s="54">
        <f t="shared" si="14"/>
        <v>2083000</v>
      </c>
      <c r="I174" s="54">
        <v>0</v>
      </c>
      <c r="J174" s="54">
        <v>2083000</v>
      </c>
      <c r="K174" s="54">
        <v>0</v>
      </c>
      <c r="L174" s="54">
        <v>0</v>
      </c>
      <c r="M174" s="54">
        <v>0</v>
      </c>
      <c r="N174" s="54">
        <v>1602300</v>
      </c>
      <c r="O174" s="54">
        <v>0</v>
      </c>
      <c r="P174" s="54">
        <v>0</v>
      </c>
      <c r="Q174" s="66">
        <f t="shared" si="13"/>
        <v>5768300</v>
      </c>
    </row>
    <row r="175" spans="2:17" outlineLevel="2" x14ac:dyDescent="0.25">
      <c r="B175" s="51" t="s">
        <v>30</v>
      </c>
      <c r="C175" s="52">
        <v>890102768</v>
      </c>
      <c r="D175" s="53" t="s">
        <v>239</v>
      </c>
      <c r="E175" s="54">
        <v>1</v>
      </c>
      <c r="F175" s="54">
        <v>0</v>
      </c>
      <c r="G175" s="54">
        <v>0</v>
      </c>
      <c r="H175" s="54">
        <f t="shared" si="14"/>
        <v>0</v>
      </c>
      <c r="I175" s="54">
        <v>0</v>
      </c>
      <c r="J175" s="54">
        <v>0</v>
      </c>
      <c r="K175" s="54">
        <v>0</v>
      </c>
      <c r="L175" s="54">
        <v>0</v>
      </c>
      <c r="M175" s="54">
        <v>0</v>
      </c>
      <c r="N175" s="54">
        <v>1268360</v>
      </c>
      <c r="O175" s="54">
        <v>0</v>
      </c>
      <c r="P175" s="54">
        <v>0</v>
      </c>
      <c r="Q175" s="66">
        <f t="shared" si="13"/>
        <v>1268360</v>
      </c>
    </row>
    <row r="176" spans="2:17" outlineLevel="2" x14ac:dyDescent="0.25">
      <c r="B176" s="51" t="s">
        <v>30</v>
      </c>
      <c r="C176" s="52">
        <v>891180084</v>
      </c>
      <c r="D176" s="53" t="s">
        <v>240</v>
      </c>
      <c r="E176" s="54">
        <v>1</v>
      </c>
      <c r="F176" s="54">
        <v>0</v>
      </c>
      <c r="G176" s="54">
        <v>0</v>
      </c>
      <c r="H176" s="54">
        <f t="shared" si="14"/>
        <v>0</v>
      </c>
      <c r="I176" s="54">
        <v>0</v>
      </c>
      <c r="J176" s="54">
        <v>0</v>
      </c>
      <c r="K176" s="54">
        <v>0</v>
      </c>
      <c r="L176" s="54">
        <v>0</v>
      </c>
      <c r="M176" s="54">
        <v>0</v>
      </c>
      <c r="N176" s="54">
        <v>1045113</v>
      </c>
      <c r="O176" s="54">
        <v>0</v>
      </c>
      <c r="P176" s="54">
        <v>0</v>
      </c>
      <c r="Q176" s="66">
        <f t="shared" si="13"/>
        <v>1045113</v>
      </c>
    </row>
    <row r="177" spans="2:17" outlineLevel="2" x14ac:dyDescent="0.25">
      <c r="B177" s="51" t="s">
        <v>30</v>
      </c>
      <c r="C177" s="52">
        <v>900033371</v>
      </c>
      <c r="D177" s="53" t="s">
        <v>241</v>
      </c>
      <c r="E177" s="54">
        <v>7</v>
      </c>
      <c r="F177" s="54">
        <v>0</v>
      </c>
      <c r="G177" s="54">
        <v>0</v>
      </c>
      <c r="H177" s="54">
        <f t="shared" si="14"/>
        <v>0</v>
      </c>
      <c r="I177" s="54">
        <v>0</v>
      </c>
      <c r="J177" s="54">
        <v>0</v>
      </c>
      <c r="K177" s="54">
        <v>0</v>
      </c>
      <c r="L177" s="54">
        <v>1667300</v>
      </c>
      <c r="M177" s="54">
        <v>0</v>
      </c>
      <c r="N177" s="54">
        <v>4099009</v>
      </c>
      <c r="O177" s="54">
        <v>0</v>
      </c>
      <c r="P177" s="54">
        <v>0</v>
      </c>
      <c r="Q177" s="66">
        <f t="shared" si="13"/>
        <v>5766309</v>
      </c>
    </row>
    <row r="178" spans="2:17" outlineLevel="2" x14ac:dyDescent="0.25">
      <c r="B178" s="51" t="s">
        <v>30</v>
      </c>
      <c r="C178" s="52">
        <v>900256090</v>
      </c>
      <c r="D178" s="53" t="s">
        <v>145</v>
      </c>
      <c r="E178" s="54">
        <v>4</v>
      </c>
      <c r="F178" s="54">
        <v>0</v>
      </c>
      <c r="G178" s="54">
        <v>0</v>
      </c>
      <c r="H178" s="54">
        <f t="shared" si="14"/>
        <v>0</v>
      </c>
      <c r="I178" s="54">
        <v>0</v>
      </c>
      <c r="J178" s="54">
        <v>0</v>
      </c>
      <c r="K178" s="54">
        <v>0</v>
      </c>
      <c r="L178" s="54">
        <v>0</v>
      </c>
      <c r="M178" s="54">
        <v>0</v>
      </c>
      <c r="N178" s="54">
        <v>2411700</v>
      </c>
      <c r="O178" s="54">
        <v>0</v>
      </c>
      <c r="P178" s="54">
        <v>0</v>
      </c>
      <c r="Q178" s="66">
        <f t="shared" si="13"/>
        <v>2411700</v>
      </c>
    </row>
    <row r="179" spans="2:17" outlineLevel="2" x14ac:dyDescent="0.25">
      <c r="B179" s="51" t="s">
        <v>30</v>
      </c>
      <c r="C179" s="52">
        <v>900357414</v>
      </c>
      <c r="D179" s="53" t="s">
        <v>242</v>
      </c>
      <c r="E179" s="54">
        <v>1</v>
      </c>
      <c r="F179" s="54">
        <v>0</v>
      </c>
      <c r="G179" s="54">
        <v>0</v>
      </c>
      <c r="H179" s="54">
        <f t="shared" si="14"/>
        <v>0</v>
      </c>
      <c r="I179" s="54">
        <v>0</v>
      </c>
      <c r="J179" s="54">
        <v>0</v>
      </c>
      <c r="K179" s="54">
        <v>0</v>
      </c>
      <c r="L179" s="54">
        <v>0</v>
      </c>
      <c r="M179" s="54">
        <v>0</v>
      </c>
      <c r="N179" s="54">
        <v>3757220</v>
      </c>
      <c r="O179" s="54">
        <v>0</v>
      </c>
      <c r="P179" s="54">
        <v>0</v>
      </c>
      <c r="Q179" s="66">
        <f>SUM(H179:P179)</f>
        <v>3757220</v>
      </c>
    </row>
    <row r="180" spans="2:17" outlineLevel="2" x14ac:dyDescent="0.25">
      <c r="B180" s="51" t="s">
        <v>30</v>
      </c>
      <c r="C180" s="52">
        <v>901126913</v>
      </c>
      <c r="D180" s="53" t="s">
        <v>243</v>
      </c>
      <c r="E180" s="54">
        <v>4</v>
      </c>
      <c r="F180" s="54">
        <v>0</v>
      </c>
      <c r="G180" s="54">
        <v>0</v>
      </c>
      <c r="H180" s="54">
        <f t="shared" si="14"/>
        <v>0</v>
      </c>
      <c r="I180" s="54">
        <v>0</v>
      </c>
      <c r="J180" s="54">
        <v>0</v>
      </c>
      <c r="K180" s="54">
        <v>0</v>
      </c>
      <c r="L180" s="54">
        <v>0</v>
      </c>
      <c r="M180" s="54">
        <v>0</v>
      </c>
      <c r="N180" s="54">
        <v>1156813</v>
      </c>
      <c r="O180" s="54">
        <v>0</v>
      </c>
      <c r="P180" s="54">
        <v>0</v>
      </c>
      <c r="Q180" s="66">
        <f>SUM(H180:P180)</f>
        <v>1156813</v>
      </c>
    </row>
    <row r="181" spans="2:17" outlineLevel="2" x14ac:dyDescent="0.25">
      <c r="B181" s="51" t="s">
        <v>30</v>
      </c>
      <c r="C181" s="52">
        <v>901127065</v>
      </c>
      <c r="D181" s="53" t="s">
        <v>244</v>
      </c>
      <c r="E181" s="54">
        <v>1</v>
      </c>
      <c r="F181" s="54">
        <v>0</v>
      </c>
      <c r="G181" s="54">
        <v>0</v>
      </c>
      <c r="H181" s="54">
        <f t="shared" si="14"/>
        <v>0</v>
      </c>
      <c r="I181" s="54">
        <v>0</v>
      </c>
      <c r="J181" s="54">
        <v>0</v>
      </c>
      <c r="K181" s="54">
        <v>0</v>
      </c>
      <c r="L181" s="54">
        <v>0</v>
      </c>
      <c r="M181" s="54">
        <v>0</v>
      </c>
      <c r="N181" s="54">
        <v>1262581</v>
      </c>
      <c r="O181" s="54">
        <v>0</v>
      </c>
      <c r="P181" s="54">
        <v>0</v>
      </c>
      <c r="Q181" s="66">
        <f>SUM(H181:P181)</f>
        <v>1262581</v>
      </c>
    </row>
    <row r="182" spans="2:17" outlineLevel="2" x14ac:dyDescent="0.25">
      <c r="B182" s="51" t="s">
        <v>30</v>
      </c>
      <c r="C182" s="52">
        <v>901127521</v>
      </c>
      <c r="D182" s="53" t="s">
        <v>245</v>
      </c>
      <c r="E182" s="54">
        <v>1</v>
      </c>
      <c r="F182" s="54">
        <v>2195600</v>
      </c>
      <c r="G182" s="54">
        <v>1689293</v>
      </c>
      <c r="H182" s="54">
        <f t="shared" si="14"/>
        <v>3884893</v>
      </c>
      <c r="I182" s="54">
        <v>0</v>
      </c>
      <c r="J182" s="54">
        <v>0</v>
      </c>
      <c r="K182" s="54">
        <v>0</v>
      </c>
      <c r="L182" s="54">
        <v>0</v>
      </c>
      <c r="M182" s="54">
        <v>0</v>
      </c>
      <c r="N182" s="54">
        <v>0</v>
      </c>
      <c r="O182" s="54">
        <v>0</v>
      </c>
      <c r="P182" s="54">
        <v>0</v>
      </c>
      <c r="Q182" s="66">
        <f>SUM(H182:P182)</f>
        <v>3884893</v>
      </c>
    </row>
    <row r="183" spans="2:17" outlineLevel="2" x14ac:dyDescent="0.25">
      <c r="B183" s="51" t="s">
        <v>30</v>
      </c>
      <c r="C183" s="52">
        <v>901153056</v>
      </c>
      <c r="D183" s="53" t="s">
        <v>246</v>
      </c>
      <c r="E183" s="54">
        <v>6</v>
      </c>
      <c r="F183" s="54">
        <v>0</v>
      </c>
      <c r="G183" s="54">
        <v>0</v>
      </c>
      <c r="H183" s="54">
        <f t="shared" si="14"/>
        <v>0</v>
      </c>
      <c r="I183" s="54">
        <v>0</v>
      </c>
      <c r="J183" s="54">
        <v>0</v>
      </c>
      <c r="K183" s="54">
        <v>0</v>
      </c>
      <c r="L183" s="54">
        <v>0</v>
      </c>
      <c r="M183" s="54">
        <v>0</v>
      </c>
      <c r="N183" s="54">
        <v>1210079</v>
      </c>
      <c r="O183" s="54">
        <v>0</v>
      </c>
      <c r="P183" s="54">
        <v>0</v>
      </c>
      <c r="Q183" s="66">
        <f t="shared" ref="Q183:Q206" si="21">SUM(H183:P183)</f>
        <v>1210079</v>
      </c>
    </row>
    <row r="184" spans="2:17" ht="12" outlineLevel="2" thickBot="1" x14ac:dyDescent="0.3">
      <c r="B184" s="51" t="s">
        <v>30</v>
      </c>
      <c r="C184" s="52">
        <v>901153500</v>
      </c>
      <c r="D184" s="53" t="s">
        <v>247</v>
      </c>
      <c r="E184" s="54">
        <v>4</v>
      </c>
      <c r="F184" s="54">
        <v>0</v>
      </c>
      <c r="G184" s="54">
        <v>0</v>
      </c>
      <c r="H184" s="54">
        <f t="shared" si="14"/>
        <v>0</v>
      </c>
      <c r="I184" s="54">
        <v>0</v>
      </c>
      <c r="J184" s="54">
        <v>0</v>
      </c>
      <c r="K184" s="54">
        <v>0</v>
      </c>
      <c r="L184" s="54">
        <v>0</v>
      </c>
      <c r="M184" s="54">
        <v>0</v>
      </c>
      <c r="N184" s="54">
        <v>1484312</v>
      </c>
      <c r="O184" s="54">
        <v>0</v>
      </c>
      <c r="P184" s="54">
        <v>0</v>
      </c>
      <c r="Q184" s="66">
        <f t="shared" si="21"/>
        <v>1484312</v>
      </c>
    </row>
    <row r="185" spans="2:17" ht="12" outlineLevel="1" thickBot="1" x14ac:dyDescent="0.3">
      <c r="B185" s="16" t="s">
        <v>52</v>
      </c>
      <c r="C185" s="61"/>
      <c r="D185" s="61"/>
      <c r="E185" s="62">
        <f t="shared" ref="E185:Q185" si="22">SUBTOTAL(9,E165:E184)</f>
        <v>65</v>
      </c>
      <c r="F185" s="62">
        <f t="shared" si="22"/>
        <v>2645969.15</v>
      </c>
      <c r="G185" s="62">
        <f t="shared" si="22"/>
        <v>13245705</v>
      </c>
      <c r="H185" s="62">
        <f t="shared" si="22"/>
        <v>15891674.15</v>
      </c>
      <c r="I185" s="62">
        <f t="shared" si="22"/>
        <v>0</v>
      </c>
      <c r="J185" s="62">
        <f t="shared" si="22"/>
        <v>12821000</v>
      </c>
      <c r="K185" s="62">
        <f t="shared" si="22"/>
        <v>8118600</v>
      </c>
      <c r="L185" s="62">
        <f t="shared" si="22"/>
        <v>2361398</v>
      </c>
      <c r="M185" s="62">
        <f t="shared" si="22"/>
        <v>813902</v>
      </c>
      <c r="N185" s="62">
        <f t="shared" si="22"/>
        <v>57977864.5</v>
      </c>
      <c r="O185" s="62">
        <f t="shared" si="22"/>
        <v>0</v>
      </c>
      <c r="P185" s="62">
        <f t="shared" si="22"/>
        <v>-3134700</v>
      </c>
      <c r="Q185" s="68">
        <f t="shared" si="22"/>
        <v>94849738.650000006</v>
      </c>
    </row>
    <row r="186" spans="2:17" outlineLevel="2" x14ac:dyDescent="0.25">
      <c r="B186" s="51" t="s">
        <v>31</v>
      </c>
      <c r="C186" s="52">
        <v>800197177</v>
      </c>
      <c r="D186" s="53" t="s">
        <v>248</v>
      </c>
      <c r="E186" s="54">
        <v>1</v>
      </c>
      <c r="F186" s="54">
        <v>0</v>
      </c>
      <c r="G186" s="54">
        <v>0</v>
      </c>
      <c r="H186" s="54">
        <f t="shared" si="14"/>
        <v>0</v>
      </c>
      <c r="I186" s="54">
        <v>0</v>
      </c>
      <c r="J186" s="54">
        <v>0</v>
      </c>
      <c r="K186" s="54">
        <v>0</v>
      </c>
      <c r="L186" s="54">
        <v>0</v>
      </c>
      <c r="M186" s="54">
        <v>0</v>
      </c>
      <c r="N186" s="54">
        <v>714236036</v>
      </c>
      <c r="O186" s="54">
        <v>0</v>
      </c>
      <c r="P186" s="54">
        <v>0</v>
      </c>
      <c r="Q186" s="66">
        <f t="shared" si="21"/>
        <v>714236036</v>
      </c>
    </row>
    <row r="187" spans="2:17" outlineLevel="2" x14ac:dyDescent="0.25">
      <c r="B187" s="51" t="s">
        <v>31</v>
      </c>
      <c r="C187" s="52">
        <v>800216538</v>
      </c>
      <c r="D187" s="53" t="s">
        <v>249</v>
      </c>
      <c r="E187" s="54">
        <v>1</v>
      </c>
      <c r="F187" s="54">
        <v>0</v>
      </c>
      <c r="G187" s="54">
        <v>0</v>
      </c>
      <c r="H187" s="54">
        <f t="shared" si="14"/>
        <v>0</v>
      </c>
      <c r="I187" s="54">
        <v>0</v>
      </c>
      <c r="J187" s="54">
        <v>0</v>
      </c>
      <c r="K187" s="54">
        <v>0</v>
      </c>
      <c r="L187" s="54">
        <v>0</v>
      </c>
      <c r="M187" s="54">
        <v>0</v>
      </c>
      <c r="N187" s="54">
        <v>24794908</v>
      </c>
      <c r="O187" s="54">
        <v>0</v>
      </c>
      <c r="P187" s="54">
        <v>0</v>
      </c>
      <c r="Q187" s="66">
        <f t="shared" si="21"/>
        <v>24794908</v>
      </c>
    </row>
    <row r="188" spans="2:17" outlineLevel="2" x14ac:dyDescent="0.25">
      <c r="B188" s="51" t="s">
        <v>31</v>
      </c>
      <c r="C188" s="52">
        <v>830077633</v>
      </c>
      <c r="D188" s="53" t="s">
        <v>250</v>
      </c>
      <c r="E188" s="54">
        <v>32</v>
      </c>
      <c r="F188" s="54">
        <v>0</v>
      </c>
      <c r="G188" s="54">
        <v>0</v>
      </c>
      <c r="H188" s="54">
        <f t="shared" si="14"/>
        <v>0</v>
      </c>
      <c r="I188" s="54">
        <v>0</v>
      </c>
      <c r="J188" s="54">
        <v>0</v>
      </c>
      <c r="K188" s="54">
        <v>0</v>
      </c>
      <c r="L188" s="54">
        <v>0</v>
      </c>
      <c r="M188" s="54">
        <v>0</v>
      </c>
      <c r="N188" s="54">
        <v>3927200</v>
      </c>
      <c r="O188" s="54">
        <v>0</v>
      </c>
      <c r="P188" s="54">
        <v>0</v>
      </c>
      <c r="Q188" s="66">
        <f t="shared" si="21"/>
        <v>3927200</v>
      </c>
    </row>
    <row r="189" spans="2:17" ht="12" outlineLevel="2" thickBot="1" x14ac:dyDescent="0.3">
      <c r="B189" s="51" t="s">
        <v>31</v>
      </c>
      <c r="C189" s="52">
        <v>901034790</v>
      </c>
      <c r="D189" s="53" t="s">
        <v>251</v>
      </c>
      <c r="E189" s="54">
        <v>5</v>
      </c>
      <c r="F189" s="54">
        <v>0</v>
      </c>
      <c r="G189" s="54">
        <v>0</v>
      </c>
      <c r="H189" s="54">
        <f t="shared" si="14"/>
        <v>0</v>
      </c>
      <c r="I189" s="54">
        <v>0</v>
      </c>
      <c r="J189" s="54">
        <v>517400</v>
      </c>
      <c r="K189" s="54">
        <v>0</v>
      </c>
      <c r="L189" s="54">
        <v>0</v>
      </c>
      <c r="M189" s="54">
        <v>1674400</v>
      </c>
      <c r="N189" s="54">
        <v>0</v>
      </c>
      <c r="O189" s="54">
        <v>0</v>
      </c>
      <c r="P189" s="54">
        <v>0</v>
      </c>
      <c r="Q189" s="66">
        <f t="shared" si="21"/>
        <v>2191800</v>
      </c>
    </row>
    <row r="190" spans="2:17" ht="12" outlineLevel="1" thickBot="1" x14ac:dyDescent="0.3">
      <c r="B190" s="16" t="s">
        <v>53</v>
      </c>
      <c r="C190" s="61"/>
      <c r="D190" s="61"/>
      <c r="E190" s="62">
        <f t="shared" ref="E190:Q190" si="23">SUBTOTAL(9,E186:E189)</f>
        <v>39</v>
      </c>
      <c r="F190" s="62">
        <f t="shared" si="23"/>
        <v>0</v>
      </c>
      <c r="G190" s="62">
        <f t="shared" si="23"/>
        <v>0</v>
      </c>
      <c r="H190" s="62">
        <f t="shared" si="23"/>
        <v>0</v>
      </c>
      <c r="I190" s="62">
        <f t="shared" si="23"/>
        <v>0</v>
      </c>
      <c r="J190" s="62">
        <f t="shared" si="23"/>
        <v>517400</v>
      </c>
      <c r="K190" s="62">
        <f t="shared" si="23"/>
        <v>0</v>
      </c>
      <c r="L190" s="62">
        <f t="shared" si="23"/>
        <v>0</v>
      </c>
      <c r="M190" s="62">
        <f t="shared" si="23"/>
        <v>1674400</v>
      </c>
      <c r="N190" s="62">
        <f t="shared" si="23"/>
        <v>742958144</v>
      </c>
      <c r="O190" s="62">
        <f t="shared" si="23"/>
        <v>0</v>
      </c>
      <c r="P190" s="62">
        <f t="shared" si="23"/>
        <v>0</v>
      </c>
      <c r="Q190" s="68">
        <f t="shared" si="23"/>
        <v>745149944</v>
      </c>
    </row>
    <row r="191" spans="2:17" outlineLevel="2" x14ac:dyDescent="0.25">
      <c r="B191" s="51" t="s">
        <v>68</v>
      </c>
      <c r="C191" s="52">
        <v>860045904</v>
      </c>
      <c r="D191" s="53" t="s">
        <v>252</v>
      </c>
      <c r="E191" s="54">
        <v>5</v>
      </c>
      <c r="F191" s="54">
        <v>0</v>
      </c>
      <c r="G191" s="54">
        <v>0</v>
      </c>
      <c r="H191" s="54">
        <f t="shared" si="14"/>
        <v>0</v>
      </c>
      <c r="I191" s="54">
        <v>0</v>
      </c>
      <c r="J191" s="54">
        <v>0</v>
      </c>
      <c r="K191" s="54">
        <v>0</v>
      </c>
      <c r="L191" s="54">
        <v>0</v>
      </c>
      <c r="M191" s="54">
        <v>0</v>
      </c>
      <c r="N191" s="54">
        <v>215118087</v>
      </c>
      <c r="O191" s="54">
        <v>0</v>
      </c>
      <c r="P191" s="54">
        <v>0</v>
      </c>
      <c r="Q191" s="66">
        <f t="shared" si="21"/>
        <v>215118087</v>
      </c>
    </row>
    <row r="192" spans="2:17" outlineLevel="2" x14ac:dyDescent="0.25">
      <c r="B192" s="51" t="s">
        <v>38</v>
      </c>
      <c r="C192" s="52">
        <v>800140949</v>
      </c>
      <c r="D192" s="53" t="s">
        <v>253</v>
      </c>
      <c r="E192" s="54">
        <v>8025</v>
      </c>
      <c r="F192" s="54">
        <v>0</v>
      </c>
      <c r="G192" s="54">
        <v>0</v>
      </c>
      <c r="H192" s="54">
        <f t="shared" si="14"/>
        <v>0</v>
      </c>
      <c r="I192" s="54">
        <v>0</v>
      </c>
      <c r="J192" s="54">
        <v>0</v>
      </c>
      <c r="K192" s="54">
        <v>0</v>
      </c>
      <c r="L192" s="54">
        <v>0</v>
      </c>
      <c r="M192" s="54">
        <v>0</v>
      </c>
      <c r="N192" s="54">
        <v>10633162489.649998</v>
      </c>
      <c r="O192" s="54">
        <v>0</v>
      </c>
      <c r="P192" s="121">
        <v>-232746843.88</v>
      </c>
      <c r="Q192" s="66">
        <f t="shared" si="21"/>
        <v>10400415645.769999</v>
      </c>
    </row>
    <row r="193" spans="2:17" outlineLevel="2" x14ac:dyDescent="0.25">
      <c r="B193" s="51" t="s">
        <v>38</v>
      </c>
      <c r="C193" s="52">
        <v>800250119</v>
      </c>
      <c r="D193" s="53" t="s">
        <v>254</v>
      </c>
      <c r="E193" s="54">
        <v>717</v>
      </c>
      <c r="F193" s="54">
        <v>0</v>
      </c>
      <c r="G193" s="54">
        <v>0</v>
      </c>
      <c r="H193" s="54">
        <f t="shared" si="14"/>
        <v>0</v>
      </c>
      <c r="I193" s="54">
        <v>0</v>
      </c>
      <c r="J193" s="54">
        <v>0</v>
      </c>
      <c r="K193" s="54">
        <v>0</v>
      </c>
      <c r="L193" s="54">
        <v>0</v>
      </c>
      <c r="M193" s="54">
        <v>0</v>
      </c>
      <c r="N193" s="54">
        <v>586320013.97000003</v>
      </c>
      <c r="O193" s="54">
        <v>0</v>
      </c>
      <c r="P193" s="121">
        <v>-5164412.34</v>
      </c>
      <c r="Q193" s="66">
        <f t="shared" si="21"/>
        <v>581155601.63</v>
      </c>
    </row>
    <row r="194" spans="2:17" outlineLevel="2" x14ac:dyDescent="0.25">
      <c r="B194" s="51" t="s">
        <v>38</v>
      </c>
      <c r="C194" s="52">
        <v>804002105</v>
      </c>
      <c r="D194" s="53" t="s">
        <v>255</v>
      </c>
      <c r="E194" s="54">
        <v>185</v>
      </c>
      <c r="F194" s="54">
        <v>0</v>
      </c>
      <c r="G194" s="54">
        <v>0</v>
      </c>
      <c r="H194" s="54">
        <f t="shared" si="14"/>
        <v>0</v>
      </c>
      <c r="I194" s="54">
        <v>0</v>
      </c>
      <c r="J194" s="54">
        <v>0</v>
      </c>
      <c r="K194" s="54">
        <v>0</v>
      </c>
      <c r="L194" s="54">
        <v>0</v>
      </c>
      <c r="M194" s="54">
        <v>0</v>
      </c>
      <c r="N194" s="54">
        <v>55547344</v>
      </c>
      <c r="O194" s="54">
        <v>0</v>
      </c>
      <c r="P194" s="54">
        <v>0</v>
      </c>
      <c r="Q194" s="66">
        <f t="shared" si="21"/>
        <v>55547344</v>
      </c>
    </row>
    <row r="195" spans="2:17" outlineLevel="2" x14ac:dyDescent="0.25">
      <c r="B195" s="51" t="s">
        <v>38</v>
      </c>
      <c r="C195" s="52">
        <v>805000427</v>
      </c>
      <c r="D195" s="53" t="s">
        <v>256</v>
      </c>
      <c r="E195" s="54">
        <v>6242</v>
      </c>
      <c r="F195" s="54">
        <v>0</v>
      </c>
      <c r="G195" s="54">
        <v>0</v>
      </c>
      <c r="H195" s="54">
        <f t="shared" si="14"/>
        <v>0</v>
      </c>
      <c r="I195" s="54">
        <v>0</v>
      </c>
      <c r="J195" s="54">
        <v>0</v>
      </c>
      <c r="K195" s="54">
        <v>0</v>
      </c>
      <c r="L195" s="54">
        <v>0</v>
      </c>
      <c r="M195" s="54">
        <v>0</v>
      </c>
      <c r="N195" s="54">
        <v>2682143612.7799997</v>
      </c>
      <c r="O195" s="54">
        <v>0</v>
      </c>
      <c r="P195" s="54">
        <v>0</v>
      </c>
      <c r="Q195" s="66">
        <f t="shared" si="21"/>
        <v>2682143612.7799997</v>
      </c>
    </row>
    <row r="196" spans="2:17" outlineLevel="2" x14ac:dyDescent="0.25">
      <c r="B196" s="51" t="s">
        <v>38</v>
      </c>
      <c r="C196" s="52">
        <v>811004055</v>
      </c>
      <c r="D196" s="53" t="s">
        <v>257</v>
      </c>
      <c r="E196" s="54">
        <v>2</v>
      </c>
      <c r="F196" s="54">
        <v>0</v>
      </c>
      <c r="G196" s="54">
        <v>0</v>
      </c>
      <c r="H196" s="54">
        <f t="shared" si="14"/>
        <v>0</v>
      </c>
      <c r="I196" s="54">
        <v>0</v>
      </c>
      <c r="J196" s="54">
        <v>0</v>
      </c>
      <c r="K196" s="54">
        <v>0</v>
      </c>
      <c r="L196" s="54">
        <v>0</v>
      </c>
      <c r="M196" s="54">
        <v>0</v>
      </c>
      <c r="N196" s="54">
        <v>238355</v>
      </c>
      <c r="O196" s="54">
        <v>0</v>
      </c>
      <c r="P196" s="54">
        <v>0</v>
      </c>
      <c r="Q196" s="66">
        <f t="shared" si="21"/>
        <v>238355</v>
      </c>
    </row>
    <row r="197" spans="2:17" outlineLevel="2" x14ac:dyDescent="0.25">
      <c r="B197" s="51" t="s">
        <v>38</v>
      </c>
      <c r="C197" s="52">
        <v>818000140</v>
      </c>
      <c r="D197" s="53" t="s">
        <v>258</v>
      </c>
      <c r="E197" s="54">
        <v>57</v>
      </c>
      <c r="F197" s="54">
        <v>0</v>
      </c>
      <c r="G197" s="54">
        <v>0</v>
      </c>
      <c r="H197" s="54">
        <f t="shared" si="14"/>
        <v>0</v>
      </c>
      <c r="I197" s="54">
        <v>0</v>
      </c>
      <c r="J197" s="54">
        <v>0</v>
      </c>
      <c r="K197" s="54">
        <v>0</v>
      </c>
      <c r="L197" s="54">
        <v>0</v>
      </c>
      <c r="M197" s="54">
        <v>0</v>
      </c>
      <c r="N197" s="54">
        <v>37115410</v>
      </c>
      <c r="O197" s="54">
        <v>0</v>
      </c>
      <c r="P197" s="54">
        <v>0</v>
      </c>
      <c r="Q197" s="66">
        <f t="shared" si="21"/>
        <v>37115410</v>
      </c>
    </row>
    <row r="198" spans="2:17" outlineLevel="2" x14ac:dyDescent="0.25">
      <c r="B198" s="51" t="s">
        <v>38</v>
      </c>
      <c r="C198" s="52">
        <v>830009783</v>
      </c>
      <c r="D198" s="53" t="s">
        <v>259</v>
      </c>
      <c r="E198" s="54">
        <v>11834</v>
      </c>
      <c r="F198" s="54">
        <v>0</v>
      </c>
      <c r="G198" s="54">
        <v>0</v>
      </c>
      <c r="H198" s="54">
        <f t="shared" si="14"/>
        <v>0</v>
      </c>
      <c r="I198" s="54">
        <v>0</v>
      </c>
      <c r="J198" s="54">
        <v>0</v>
      </c>
      <c r="K198" s="54">
        <v>0</v>
      </c>
      <c r="L198" s="54">
        <v>0</v>
      </c>
      <c r="M198" s="54">
        <v>0</v>
      </c>
      <c r="N198" s="54">
        <v>6818364111.8600664</v>
      </c>
      <c r="O198" s="54">
        <v>0</v>
      </c>
      <c r="P198" s="54">
        <v>-136275236.94999999</v>
      </c>
      <c r="Q198" s="66">
        <f t="shared" si="21"/>
        <v>6682088874.9100666</v>
      </c>
    </row>
    <row r="199" spans="2:17" outlineLevel="2" x14ac:dyDescent="0.25">
      <c r="B199" s="51" t="s">
        <v>38</v>
      </c>
      <c r="C199" s="52">
        <v>830074184</v>
      </c>
      <c r="D199" s="53" t="s">
        <v>260</v>
      </c>
      <c r="E199" s="54">
        <v>893</v>
      </c>
      <c r="F199" s="54">
        <v>0</v>
      </c>
      <c r="G199" s="54">
        <v>0</v>
      </c>
      <c r="H199" s="54">
        <f t="shared" si="14"/>
        <v>0</v>
      </c>
      <c r="I199" s="54">
        <v>0</v>
      </c>
      <c r="J199" s="54">
        <v>0</v>
      </c>
      <c r="K199" s="54">
        <v>0</v>
      </c>
      <c r="L199" s="54">
        <v>0</v>
      </c>
      <c r="M199" s="54">
        <v>0</v>
      </c>
      <c r="N199" s="54">
        <v>710714896.62</v>
      </c>
      <c r="O199" s="54">
        <v>0</v>
      </c>
      <c r="P199" s="54">
        <v>0</v>
      </c>
      <c r="Q199" s="66">
        <f t="shared" si="21"/>
        <v>710714896.62</v>
      </c>
    </row>
    <row r="200" spans="2:17" outlineLevel="2" x14ac:dyDescent="0.25">
      <c r="B200" s="51" t="s">
        <v>38</v>
      </c>
      <c r="C200" s="52">
        <v>832000760</v>
      </c>
      <c r="D200" s="53" t="s">
        <v>261</v>
      </c>
      <c r="E200" s="54">
        <v>9</v>
      </c>
      <c r="F200" s="54">
        <v>0</v>
      </c>
      <c r="G200" s="54">
        <v>0</v>
      </c>
      <c r="H200" s="54">
        <f t="shared" si="14"/>
        <v>0</v>
      </c>
      <c r="I200" s="54">
        <v>0</v>
      </c>
      <c r="J200" s="54">
        <v>0</v>
      </c>
      <c r="K200" s="54">
        <v>0</v>
      </c>
      <c r="L200" s="54">
        <v>0</v>
      </c>
      <c r="M200" s="54">
        <v>0</v>
      </c>
      <c r="N200" s="54">
        <v>11323117</v>
      </c>
      <c r="O200" s="54">
        <v>0</v>
      </c>
      <c r="P200" s="54">
        <v>0</v>
      </c>
      <c r="Q200" s="66">
        <f t="shared" si="21"/>
        <v>11323117</v>
      </c>
    </row>
    <row r="201" spans="2:17" outlineLevel="2" x14ac:dyDescent="0.25">
      <c r="B201" s="51" t="s">
        <v>38</v>
      </c>
      <c r="C201" s="52">
        <v>860045904</v>
      </c>
      <c r="D201" s="53" t="s">
        <v>252</v>
      </c>
      <c r="E201" s="54">
        <v>520</v>
      </c>
      <c r="F201" s="54">
        <v>0</v>
      </c>
      <c r="G201" s="54">
        <v>0</v>
      </c>
      <c r="H201" s="54">
        <f t="shared" si="14"/>
        <v>0</v>
      </c>
      <c r="I201" s="54">
        <v>0</v>
      </c>
      <c r="J201" s="54">
        <v>0</v>
      </c>
      <c r="K201" s="54">
        <v>0</v>
      </c>
      <c r="L201" s="54">
        <v>0</v>
      </c>
      <c r="M201" s="54">
        <v>0</v>
      </c>
      <c r="N201" s="54">
        <v>330861977.44999993</v>
      </c>
      <c r="O201" s="54">
        <v>0</v>
      </c>
      <c r="P201" s="54">
        <v>0</v>
      </c>
      <c r="Q201" s="66">
        <f t="shared" si="21"/>
        <v>330861977.44999993</v>
      </c>
    </row>
    <row r="202" spans="2:17" outlineLevel="2" x14ac:dyDescent="0.25">
      <c r="B202" s="51" t="s">
        <v>38</v>
      </c>
      <c r="C202" s="52">
        <v>891180008</v>
      </c>
      <c r="D202" s="53" t="s">
        <v>262</v>
      </c>
      <c r="E202" s="54">
        <v>5</v>
      </c>
      <c r="F202" s="54">
        <v>0</v>
      </c>
      <c r="G202" s="54">
        <v>0</v>
      </c>
      <c r="H202" s="54">
        <f t="shared" si="14"/>
        <v>0</v>
      </c>
      <c r="I202" s="54">
        <v>0</v>
      </c>
      <c r="J202" s="54">
        <v>0</v>
      </c>
      <c r="K202" s="54">
        <v>0</v>
      </c>
      <c r="L202" s="54">
        <v>0</v>
      </c>
      <c r="M202" s="54">
        <v>0</v>
      </c>
      <c r="N202" s="54">
        <v>4102258</v>
      </c>
      <c r="O202" s="54">
        <v>0</v>
      </c>
      <c r="P202" s="54">
        <v>-4032688</v>
      </c>
      <c r="Q202" s="66">
        <f t="shared" si="21"/>
        <v>69570</v>
      </c>
    </row>
    <row r="203" spans="2:17" outlineLevel="2" x14ac:dyDescent="0.25">
      <c r="B203" s="51" t="s">
        <v>38</v>
      </c>
      <c r="C203" s="52">
        <v>891280008</v>
      </c>
      <c r="D203" s="53" t="s">
        <v>263</v>
      </c>
      <c r="E203" s="54">
        <v>3</v>
      </c>
      <c r="F203" s="54">
        <v>0</v>
      </c>
      <c r="G203" s="54">
        <v>0</v>
      </c>
      <c r="H203" s="54">
        <f t="shared" si="14"/>
        <v>0</v>
      </c>
      <c r="I203" s="54">
        <v>0</v>
      </c>
      <c r="J203" s="54">
        <v>0</v>
      </c>
      <c r="K203" s="54">
        <v>0</v>
      </c>
      <c r="L203" s="54">
        <v>0</v>
      </c>
      <c r="M203" s="54">
        <v>0</v>
      </c>
      <c r="N203" s="54">
        <v>405150</v>
      </c>
      <c r="O203" s="54">
        <v>0</v>
      </c>
      <c r="P203" s="54">
        <v>-355233</v>
      </c>
      <c r="Q203" s="66">
        <f t="shared" si="21"/>
        <v>49917</v>
      </c>
    </row>
    <row r="204" spans="2:17" outlineLevel="2" x14ac:dyDescent="0.25">
      <c r="B204" s="51" t="s">
        <v>38</v>
      </c>
      <c r="C204" s="52">
        <v>899999026</v>
      </c>
      <c r="D204" s="53" t="s">
        <v>264</v>
      </c>
      <c r="E204" s="54">
        <v>250</v>
      </c>
      <c r="F204" s="54">
        <v>0</v>
      </c>
      <c r="G204" s="54">
        <v>0</v>
      </c>
      <c r="H204" s="54">
        <f t="shared" si="14"/>
        <v>0</v>
      </c>
      <c r="I204" s="54">
        <v>0</v>
      </c>
      <c r="J204" s="54">
        <v>0</v>
      </c>
      <c r="K204" s="54">
        <v>0</v>
      </c>
      <c r="L204" s="54">
        <v>0</v>
      </c>
      <c r="M204" s="54">
        <v>0</v>
      </c>
      <c r="N204" s="54">
        <v>467270745.04000002</v>
      </c>
      <c r="O204" s="54">
        <v>0</v>
      </c>
      <c r="P204" s="54">
        <v>-6228137.5199999996</v>
      </c>
      <c r="Q204" s="66">
        <f t="shared" si="21"/>
        <v>461042607.52000004</v>
      </c>
    </row>
    <row r="205" spans="2:17" outlineLevel="2" x14ac:dyDescent="0.25">
      <c r="B205" s="51" t="s">
        <v>38</v>
      </c>
      <c r="C205" s="52">
        <v>899999107</v>
      </c>
      <c r="D205" s="53" t="s">
        <v>265</v>
      </c>
      <c r="E205" s="54">
        <v>917</v>
      </c>
      <c r="F205" s="54">
        <v>0</v>
      </c>
      <c r="G205" s="54">
        <v>0</v>
      </c>
      <c r="H205" s="54">
        <f t="shared" si="14"/>
        <v>0</v>
      </c>
      <c r="I205" s="54">
        <v>0</v>
      </c>
      <c r="J205" s="54">
        <v>0</v>
      </c>
      <c r="K205" s="54">
        <v>0</v>
      </c>
      <c r="L205" s="54">
        <v>0</v>
      </c>
      <c r="M205" s="54">
        <v>0</v>
      </c>
      <c r="N205" s="54">
        <v>475120612.26999998</v>
      </c>
      <c r="O205" s="54">
        <v>0</v>
      </c>
      <c r="P205" s="54">
        <v>0</v>
      </c>
      <c r="Q205" s="66">
        <f t="shared" si="21"/>
        <v>475120612.26999998</v>
      </c>
    </row>
    <row r="206" spans="2:17" outlineLevel="2" x14ac:dyDescent="0.25">
      <c r="B206" s="51" t="s">
        <v>38</v>
      </c>
      <c r="C206" s="52">
        <v>901093846</v>
      </c>
      <c r="D206" s="53" t="s">
        <v>266</v>
      </c>
      <c r="E206" s="54">
        <v>66</v>
      </c>
      <c r="F206" s="54">
        <v>0</v>
      </c>
      <c r="G206" s="54">
        <v>0</v>
      </c>
      <c r="H206" s="54">
        <f t="shared" si="14"/>
        <v>0</v>
      </c>
      <c r="I206" s="54">
        <v>0</v>
      </c>
      <c r="J206" s="54">
        <v>0</v>
      </c>
      <c r="K206" s="54">
        <v>0</v>
      </c>
      <c r="L206" s="54">
        <v>0</v>
      </c>
      <c r="M206" s="54">
        <v>0</v>
      </c>
      <c r="N206" s="54">
        <v>104982555</v>
      </c>
      <c r="O206" s="54">
        <v>0</v>
      </c>
      <c r="P206" s="54">
        <v>0</v>
      </c>
      <c r="Q206" s="66">
        <f t="shared" si="21"/>
        <v>104982555</v>
      </c>
    </row>
    <row r="207" spans="2:17" outlineLevel="2" x14ac:dyDescent="0.25">
      <c r="B207" s="51" t="s">
        <v>38</v>
      </c>
      <c r="C207" s="52">
        <v>901097473</v>
      </c>
      <c r="D207" s="53" t="s">
        <v>267</v>
      </c>
      <c r="E207" s="54">
        <v>4277</v>
      </c>
      <c r="F207" s="54">
        <v>0</v>
      </c>
      <c r="G207" s="54">
        <v>0</v>
      </c>
      <c r="H207" s="54">
        <f t="shared" si="14"/>
        <v>0</v>
      </c>
      <c r="I207" s="54">
        <v>0</v>
      </c>
      <c r="J207" s="54">
        <v>0</v>
      </c>
      <c r="K207" s="54">
        <v>0</v>
      </c>
      <c r="L207" s="54">
        <v>0</v>
      </c>
      <c r="M207" s="54">
        <v>0</v>
      </c>
      <c r="N207" s="54">
        <v>4539611919.5900002</v>
      </c>
      <c r="O207" s="54">
        <v>0</v>
      </c>
      <c r="P207" s="54">
        <v>-139208</v>
      </c>
      <c r="Q207" s="66">
        <f>SUM(H207:P207)</f>
        <v>4539472711.5900002</v>
      </c>
    </row>
    <row r="208" spans="2:17" outlineLevel="2" x14ac:dyDescent="0.25">
      <c r="B208" s="51" t="s">
        <v>40</v>
      </c>
      <c r="C208" s="52">
        <v>800149499</v>
      </c>
      <c r="D208" s="53" t="s">
        <v>268</v>
      </c>
      <c r="E208" s="54">
        <v>68</v>
      </c>
      <c r="F208" s="54">
        <v>0</v>
      </c>
      <c r="G208" s="54">
        <v>0</v>
      </c>
      <c r="H208" s="54">
        <f t="shared" si="14"/>
        <v>0</v>
      </c>
      <c r="I208" s="54">
        <v>0</v>
      </c>
      <c r="J208" s="54">
        <v>0</v>
      </c>
      <c r="K208" s="54">
        <v>0</v>
      </c>
      <c r="L208" s="54">
        <v>0</v>
      </c>
      <c r="M208" s="54">
        <v>0</v>
      </c>
      <c r="N208" s="54">
        <v>62515906</v>
      </c>
      <c r="O208" s="54">
        <v>0</v>
      </c>
      <c r="P208" s="54">
        <v>0</v>
      </c>
      <c r="Q208" s="66">
        <f>SUM(H208:P208)</f>
        <v>62515906</v>
      </c>
    </row>
    <row r="209" spans="2:17" outlineLevel="2" x14ac:dyDescent="0.25">
      <c r="B209" s="51" t="s">
        <v>37</v>
      </c>
      <c r="C209" s="52">
        <v>800140949</v>
      </c>
      <c r="D209" s="53" t="s">
        <v>253</v>
      </c>
      <c r="E209" s="54">
        <v>2550</v>
      </c>
      <c r="F209" s="54">
        <v>0</v>
      </c>
      <c r="G209" s="54">
        <v>0</v>
      </c>
      <c r="H209" s="54">
        <f t="shared" si="14"/>
        <v>0</v>
      </c>
      <c r="I209" s="54">
        <v>0</v>
      </c>
      <c r="J209" s="54">
        <v>0</v>
      </c>
      <c r="K209" s="54">
        <v>0</v>
      </c>
      <c r="L209" s="54">
        <v>0</v>
      </c>
      <c r="M209" s="54">
        <v>0</v>
      </c>
      <c r="N209" s="54">
        <v>3052289685.8300004</v>
      </c>
      <c r="O209" s="54">
        <v>0</v>
      </c>
      <c r="P209" s="54">
        <v>0</v>
      </c>
      <c r="Q209" s="66">
        <f>SUM(H209:P209)</f>
        <v>3052289685.8300004</v>
      </c>
    </row>
    <row r="210" spans="2:17" outlineLevel="2" x14ac:dyDescent="0.25">
      <c r="B210" s="51" t="s">
        <v>37</v>
      </c>
      <c r="C210" s="52">
        <v>804002105</v>
      </c>
      <c r="D210" s="53" t="s">
        <v>255</v>
      </c>
      <c r="E210" s="54">
        <v>2478</v>
      </c>
      <c r="F210" s="54">
        <v>0</v>
      </c>
      <c r="G210" s="54">
        <v>0</v>
      </c>
      <c r="H210" s="54">
        <f t="shared" si="14"/>
        <v>0</v>
      </c>
      <c r="I210" s="54">
        <v>0</v>
      </c>
      <c r="J210" s="54">
        <v>0</v>
      </c>
      <c r="K210" s="54">
        <v>0</v>
      </c>
      <c r="L210" s="54">
        <v>0</v>
      </c>
      <c r="M210" s="54">
        <v>0</v>
      </c>
      <c r="N210" s="54">
        <v>1985064497.73</v>
      </c>
      <c r="O210" s="54">
        <v>0</v>
      </c>
      <c r="P210" s="54">
        <v>0</v>
      </c>
      <c r="Q210" s="66">
        <f>SUM(H210:P210)</f>
        <v>1985064497.73</v>
      </c>
    </row>
    <row r="211" spans="2:17" outlineLevel="2" x14ac:dyDescent="0.25">
      <c r="B211" s="51" t="s">
        <v>37</v>
      </c>
      <c r="C211" s="52">
        <v>805000427</v>
      </c>
      <c r="D211" s="53" t="s">
        <v>256</v>
      </c>
      <c r="E211" s="54">
        <v>927</v>
      </c>
      <c r="F211" s="54">
        <v>0</v>
      </c>
      <c r="G211" s="54">
        <v>0</v>
      </c>
      <c r="H211" s="54">
        <f t="shared" si="14"/>
        <v>0</v>
      </c>
      <c r="I211" s="54">
        <v>0</v>
      </c>
      <c r="J211" s="54">
        <v>0</v>
      </c>
      <c r="K211" s="54">
        <v>0</v>
      </c>
      <c r="L211" s="54">
        <v>0</v>
      </c>
      <c r="M211" s="54">
        <v>0</v>
      </c>
      <c r="N211" s="54">
        <v>393531080.88</v>
      </c>
      <c r="O211" s="54">
        <v>0</v>
      </c>
      <c r="P211" s="54">
        <v>0</v>
      </c>
      <c r="Q211" s="66">
        <f t="shared" ref="Q211:Q250" si="24">SUM(H211:P211)</f>
        <v>393531080.88</v>
      </c>
    </row>
    <row r="212" spans="2:17" outlineLevel="2" x14ac:dyDescent="0.25">
      <c r="B212" s="51" t="s">
        <v>37</v>
      </c>
      <c r="C212" s="52">
        <v>811004055</v>
      </c>
      <c r="D212" s="53" t="s">
        <v>257</v>
      </c>
      <c r="E212" s="54">
        <v>3284</v>
      </c>
      <c r="F212" s="54">
        <v>0</v>
      </c>
      <c r="G212" s="54">
        <v>0</v>
      </c>
      <c r="H212" s="54">
        <f t="shared" si="14"/>
        <v>0</v>
      </c>
      <c r="I212" s="54">
        <v>0</v>
      </c>
      <c r="J212" s="54">
        <v>0</v>
      </c>
      <c r="K212" s="54">
        <v>0</v>
      </c>
      <c r="L212" s="54">
        <v>0</v>
      </c>
      <c r="M212" s="54">
        <v>0</v>
      </c>
      <c r="N212" s="54">
        <v>2983106202</v>
      </c>
      <c r="O212" s="54">
        <v>0</v>
      </c>
      <c r="P212" s="54">
        <v>0</v>
      </c>
      <c r="Q212" s="66">
        <f t="shared" si="24"/>
        <v>2983106202</v>
      </c>
    </row>
    <row r="213" spans="2:17" outlineLevel="2" x14ac:dyDescent="0.25">
      <c r="B213" s="51" t="s">
        <v>37</v>
      </c>
      <c r="C213" s="52">
        <v>818000140</v>
      </c>
      <c r="D213" s="53" t="s">
        <v>258</v>
      </c>
      <c r="E213" s="54">
        <v>1253</v>
      </c>
      <c r="F213" s="54">
        <v>0</v>
      </c>
      <c r="G213" s="54">
        <v>0</v>
      </c>
      <c r="H213" s="54">
        <f t="shared" si="14"/>
        <v>0</v>
      </c>
      <c r="I213" s="54">
        <v>0</v>
      </c>
      <c r="J213" s="54">
        <v>0</v>
      </c>
      <c r="K213" s="54">
        <v>0</v>
      </c>
      <c r="L213" s="54">
        <v>0</v>
      </c>
      <c r="M213" s="54">
        <v>0</v>
      </c>
      <c r="N213" s="54">
        <v>1441579409</v>
      </c>
      <c r="O213" s="54">
        <v>0</v>
      </c>
      <c r="P213" s="54">
        <v>0</v>
      </c>
      <c r="Q213" s="66">
        <f t="shared" si="24"/>
        <v>1441579409</v>
      </c>
    </row>
    <row r="214" spans="2:17" outlineLevel="2" x14ac:dyDescent="0.25">
      <c r="B214" s="51" t="s">
        <v>37</v>
      </c>
      <c r="C214" s="52">
        <v>830009783</v>
      </c>
      <c r="D214" s="53" t="s">
        <v>259</v>
      </c>
      <c r="E214" s="54">
        <v>1554</v>
      </c>
      <c r="F214" s="54">
        <v>0</v>
      </c>
      <c r="G214" s="54">
        <v>0</v>
      </c>
      <c r="H214" s="54">
        <f t="shared" si="14"/>
        <v>0</v>
      </c>
      <c r="I214" s="54">
        <v>0</v>
      </c>
      <c r="J214" s="54">
        <v>0</v>
      </c>
      <c r="K214" s="54">
        <v>0</v>
      </c>
      <c r="L214" s="54">
        <v>0</v>
      </c>
      <c r="M214" s="54">
        <v>0</v>
      </c>
      <c r="N214" s="54">
        <v>967428713.06999874</v>
      </c>
      <c r="O214" s="54">
        <v>0</v>
      </c>
      <c r="P214" s="54">
        <v>0</v>
      </c>
      <c r="Q214" s="66">
        <f t="shared" si="24"/>
        <v>967428713.06999874</v>
      </c>
    </row>
    <row r="215" spans="2:17" outlineLevel="2" x14ac:dyDescent="0.25">
      <c r="B215" s="51" t="s">
        <v>37</v>
      </c>
      <c r="C215" s="52">
        <v>830074184</v>
      </c>
      <c r="D215" s="53" t="s">
        <v>260</v>
      </c>
      <c r="E215" s="54">
        <v>3114</v>
      </c>
      <c r="F215" s="54">
        <v>0</v>
      </c>
      <c r="G215" s="54">
        <v>0</v>
      </c>
      <c r="H215" s="54">
        <f t="shared" si="14"/>
        <v>0</v>
      </c>
      <c r="I215" s="54">
        <v>0</v>
      </c>
      <c r="J215" s="54">
        <v>0</v>
      </c>
      <c r="K215" s="54">
        <v>0</v>
      </c>
      <c r="L215" s="54">
        <v>0</v>
      </c>
      <c r="M215" s="54">
        <v>0</v>
      </c>
      <c r="N215" s="54">
        <v>6359840363.8600006</v>
      </c>
      <c r="O215" s="54">
        <v>0</v>
      </c>
      <c r="P215" s="54">
        <v>0</v>
      </c>
      <c r="Q215" s="66">
        <f t="shared" si="24"/>
        <v>6359840363.8600006</v>
      </c>
    </row>
    <row r="216" spans="2:17" outlineLevel="2" x14ac:dyDescent="0.25">
      <c r="B216" s="51" t="s">
        <v>37</v>
      </c>
      <c r="C216" s="52">
        <v>832000760</v>
      </c>
      <c r="D216" s="53" t="s">
        <v>261</v>
      </c>
      <c r="E216" s="54">
        <v>529</v>
      </c>
      <c r="F216" s="54">
        <v>0</v>
      </c>
      <c r="G216" s="54">
        <v>0</v>
      </c>
      <c r="H216" s="54">
        <f t="shared" ref="H216:H240" si="25">+F216+G216</f>
        <v>0</v>
      </c>
      <c r="I216" s="54">
        <v>0</v>
      </c>
      <c r="J216" s="54">
        <v>0</v>
      </c>
      <c r="K216" s="54">
        <v>0</v>
      </c>
      <c r="L216" s="54">
        <v>0</v>
      </c>
      <c r="M216" s="54">
        <v>0</v>
      </c>
      <c r="N216" s="54">
        <v>1094815092.4000003</v>
      </c>
      <c r="O216" s="54">
        <v>0</v>
      </c>
      <c r="P216" s="54">
        <v>0</v>
      </c>
      <c r="Q216" s="66">
        <f t="shared" si="24"/>
        <v>1094815092.4000003</v>
      </c>
    </row>
    <row r="217" spans="2:17" outlineLevel="2" x14ac:dyDescent="0.25">
      <c r="B217" s="51" t="s">
        <v>37</v>
      </c>
      <c r="C217" s="52">
        <v>860045904</v>
      </c>
      <c r="D217" s="53" t="s">
        <v>252</v>
      </c>
      <c r="E217" s="54">
        <v>44706</v>
      </c>
      <c r="F217" s="54">
        <v>0</v>
      </c>
      <c r="G217" s="54">
        <v>0</v>
      </c>
      <c r="H217" s="54">
        <f t="shared" si="25"/>
        <v>0</v>
      </c>
      <c r="I217" s="54">
        <v>0</v>
      </c>
      <c r="J217" s="54">
        <v>0</v>
      </c>
      <c r="K217" s="54">
        <v>0</v>
      </c>
      <c r="L217" s="54">
        <v>0</v>
      </c>
      <c r="M217" s="54">
        <v>0</v>
      </c>
      <c r="N217" s="54">
        <v>20089049154.759911</v>
      </c>
      <c r="O217" s="54">
        <v>0</v>
      </c>
      <c r="P217" s="54">
        <v>0</v>
      </c>
      <c r="Q217" s="66">
        <f t="shared" si="24"/>
        <v>20089049154.759911</v>
      </c>
    </row>
    <row r="218" spans="2:17" outlineLevel="2" x14ac:dyDescent="0.25">
      <c r="B218" s="51" t="s">
        <v>37</v>
      </c>
      <c r="C218" s="52">
        <v>890480110</v>
      </c>
      <c r="D218" s="53" t="s">
        <v>269</v>
      </c>
      <c r="E218" s="54">
        <v>235</v>
      </c>
      <c r="F218" s="54">
        <v>0</v>
      </c>
      <c r="G218" s="54">
        <v>0</v>
      </c>
      <c r="H218" s="54">
        <f t="shared" si="25"/>
        <v>0</v>
      </c>
      <c r="I218" s="54">
        <v>0</v>
      </c>
      <c r="J218" s="54">
        <v>0</v>
      </c>
      <c r="K218" s="54">
        <v>0</v>
      </c>
      <c r="L218" s="54">
        <v>0</v>
      </c>
      <c r="M218" s="54">
        <v>0</v>
      </c>
      <c r="N218" s="54">
        <v>298159103</v>
      </c>
      <c r="O218" s="54">
        <v>0</v>
      </c>
      <c r="P218" s="54">
        <v>0</v>
      </c>
      <c r="Q218" s="66">
        <f t="shared" si="24"/>
        <v>298159103</v>
      </c>
    </row>
    <row r="219" spans="2:17" outlineLevel="2" x14ac:dyDescent="0.25">
      <c r="B219" s="51" t="s">
        <v>37</v>
      </c>
      <c r="C219" s="52">
        <v>890900841</v>
      </c>
      <c r="D219" s="53" t="s">
        <v>270</v>
      </c>
      <c r="E219" s="54">
        <v>50</v>
      </c>
      <c r="F219" s="54">
        <v>0</v>
      </c>
      <c r="G219" s="54">
        <v>0</v>
      </c>
      <c r="H219" s="54">
        <f t="shared" si="25"/>
        <v>0</v>
      </c>
      <c r="I219" s="54">
        <v>0</v>
      </c>
      <c r="J219" s="54">
        <v>0</v>
      </c>
      <c r="K219" s="54">
        <v>0</v>
      </c>
      <c r="L219" s="54">
        <v>0</v>
      </c>
      <c r="M219" s="54">
        <v>0</v>
      </c>
      <c r="N219" s="54">
        <v>41913159</v>
      </c>
      <c r="O219" s="54">
        <v>0</v>
      </c>
      <c r="P219" s="54">
        <v>0</v>
      </c>
      <c r="Q219" s="66">
        <f t="shared" si="24"/>
        <v>41913159</v>
      </c>
    </row>
    <row r="220" spans="2:17" outlineLevel="2" x14ac:dyDescent="0.25">
      <c r="B220" s="51" t="s">
        <v>37</v>
      </c>
      <c r="C220" s="52">
        <v>891180008</v>
      </c>
      <c r="D220" s="53" t="s">
        <v>262</v>
      </c>
      <c r="E220" s="54">
        <v>544</v>
      </c>
      <c r="F220" s="54">
        <v>0</v>
      </c>
      <c r="G220" s="54">
        <v>0</v>
      </c>
      <c r="H220" s="54">
        <f t="shared" si="25"/>
        <v>0</v>
      </c>
      <c r="I220" s="54">
        <v>0</v>
      </c>
      <c r="J220" s="54">
        <v>0</v>
      </c>
      <c r="K220" s="54">
        <v>0</v>
      </c>
      <c r="L220" s="54">
        <v>0</v>
      </c>
      <c r="M220" s="54">
        <v>0</v>
      </c>
      <c r="N220" s="54">
        <v>738950602.60000002</v>
      </c>
      <c r="O220" s="54">
        <v>0</v>
      </c>
      <c r="P220" s="54">
        <v>-2697761</v>
      </c>
      <c r="Q220" s="66">
        <f t="shared" si="24"/>
        <v>736252841.60000002</v>
      </c>
    </row>
    <row r="221" spans="2:17" outlineLevel="2" x14ac:dyDescent="0.25">
      <c r="B221" s="51" t="s">
        <v>37</v>
      </c>
      <c r="C221" s="52">
        <v>891280008</v>
      </c>
      <c r="D221" s="53" t="s">
        <v>263</v>
      </c>
      <c r="E221" s="54">
        <v>210</v>
      </c>
      <c r="F221" s="54">
        <v>0</v>
      </c>
      <c r="G221" s="54">
        <v>0</v>
      </c>
      <c r="H221" s="54">
        <f t="shared" si="25"/>
        <v>0</v>
      </c>
      <c r="I221" s="54">
        <v>0</v>
      </c>
      <c r="J221" s="54">
        <v>0</v>
      </c>
      <c r="K221" s="54">
        <v>0</v>
      </c>
      <c r="L221" s="54">
        <v>0</v>
      </c>
      <c r="M221" s="54">
        <v>0</v>
      </c>
      <c r="N221" s="54">
        <v>83608224</v>
      </c>
      <c r="O221" s="54">
        <v>0</v>
      </c>
      <c r="P221" s="54">
        <v>0</v>
      </c>
      <c r="Q221" s="66">
        <f t="shared" si="24"/>
        <v>83608224</v>
      </c>
    </row>
    <row r="222" spans="2:17" outlineLevel="2" x14ac:dyDescent="0.25">
      <c r="B222" s="51" t="s">
        <v>37</v>
      </c>
      <c r="C222" s="52">
        <v>892115006</v>
      </c>
      <c r="D222" s="53" t="s">
        <v>271</v>
      </c>
      <c r="E222" s="54">
        <v>107</v>
      </c>
      <c r="F222" s="54">
        <v>0</v>
      </c>
      <c r="G222" s="54">
        <v>0</v>
      </c>
      <c r="H222" s="54">
        <f t="shared" si="25"/>
        <v>0</v>
      </c>
      <c r="I222" s="54">
        <v>0</v>
      </c>
      <c r="J222" s="54">
        <v>0</v>
      </c>
      <c r="K222" s="54">
        <v>0</v>
      </c>
      <c r="L222" s="54">
        <v>0</v>
      </c>
      <c r="M222" s="54">
        <v>0</v>
      </c>
      <c r="N222" s="54">
        <v>65306571</v>
      </c>
      <c r="O222" s="54">
        <v>0</v>
      </c>
      <c r="P222" s="54">
        <v>0</v>
      </c>
      <c r="Q222" s="66">
        <f t="shared" si="24"/>
        <v>65306571</v>
      </c>
    </row>
    <row r="223" spans="2:17" outlineLevel="2" x14ac:dyDescent="0.25">
      <c r="B223" s="51" t="s">
        <v>37</v>
      </c>
      <c r="C223" s="52">
        <v>892200015</v>
      </c>
      <c r="D223" s="53" t="s">
        <v>272</v>
      </c>
      <c r="E223" s="54">
        <v>137</v>
      </c>
      <c r="F223" s="54">
        <v>0</v>
      </c>
      <c r="G223" s="54">
        <v>0</v>
      </c>
      <c r="H223" s="54">
        <f t="shared" si="25"/>
        <v>0</v>
      </c>
      <c r="I223" s="54">
        <v>0</v>
      </c>
      <c r="J223" s="54">
        <v>0</v>
      </c>
      <c r="K223" s="54">
        <v>0</v>
      </c>
      <c r="L223" s="54">
        <v>0</v>
      </c>
      <c r="M223" s="54">
        <v>0</v>
      </c>
      <c r="N223" s="54">
        <v>62253533</v>
      </c>
      <c r="O223" s="54">
        <v>0</v>
      </c>
      <c r="P223" s="54">
        <v>0</v>
      </c>
      <c r="Q223" s="66">
        <f t="shared" si="24"/>
        <v>62253533</v>
      </c>
    </row>
    <row r="224" spans="2:17" outlineLevel="2" x14ac:dyDescent="0.25">
      <c r="B224" s="51" t="s">
        <v>37</v>
      </c>
      <c r="C224" s="52">
        <v>899999026</v>
      </c>
      <c r="D224" s="53" t="s">
        <v>264</v>
      </c>
      <c r="E224" s="54">
        <v>510</v>
      </c>
      <c r="F224" s="54">
        <v>0</v>
      </c>
      <c r="G224" s="54">
        <v>0</v>
      </c>
      <c r="H224" s="54">
        <f t="shared" si="25"/>
        <v>0</v>
      </c>
      <c r="I224" s="54">
        <v>0</v>
      </c>
      <c r="J224" s="54">
        <v>0</v>
      </c>
      <c r="K224" s="54">
        <v>0</v>
      </c>
      <c r="L224" s="54">
        <v>0</v>
      </c>
      <c r="M224" s="54">
        <v>0</v>
      </c>
      <c r="N224" s="54">
        <v>269006704.51999998</v>
      </c>
      <c r="O224" s="54">
        <v>0</v>
      </c>
      <c r="P224" s="54">
        <v>0</v>
      </c>
      <c r="Q224" s="66">
        <f t="shared" si="24"/>
        <v>269006704.51999998</v>
      </c>
    </row>
    <row r="225" spans="2:17" outlineLevel="2" x14ac:dyDescent="0.25">
      <c r="B225" s="51" t="s">
        <v>37</v>
      </c>
      <c r="C225" s="52">
        <v>899999107</v>
      </c>
      <c r="D225" s="53" t="s">
        <v>265</v>
      </c>
      <c r="E225" s="54">
        <v>2016</v>
      </c>
      <c r="F225" s="54">
        <v>0</v>
      </c>
      <c r="G225" s="54">
        <v>0</v>
      </c>
      <c r="H225" s="54">
        <f t="shared" si="25"/>
        <v>0</v>
      </c>
      <c r="I225" s="54">
        <v>0</v>
      </c>
      <c r="J225" s="54">
        <v>0</v>
      </c>
      <c r="K225" s="54">
        <v>0</v>
      </c>
      <c r="L225" s="54">
        <v>0</v>
      </c>
      <c r="M225" s="54">
        <v>0</v>
      </c>
      <c r="N225" s="54">
        <v>5089304621.2999992</v>
      </c>
      <c r="O225" s="54">
        <v>0</v>
      </c>
      <c r="P225" s="54">
        <v>0</v>
      </c>
      <c r="Q225" s="66">
        <f t="shared" si="24"/>
        <v>5089304621.2999992</v>
      </c>
    </row>
    <row r="226" spans="2:17" outlineLevel="2" x14ac:dyDescent="0.25">
      <c r="B226" s="51" t="s">
        <v>37</v>
      </c>
      <c r="C226" s="52">
        <v>900048962</v>
      </c>
      <c r="D226" s="53" t="s">
        <v>273</v>
      </c>
      <c r="E226" s="54">
        <v>46</v>
      </c>
      <c r="F226" s="54">
        <v>0</v>
      </c>
      <c r="G226" s="54">
        <v>0</v>
      </c>
      <c r="H226" s="54">
        <f t="shared" si="25"/>
        <v>0</v>
      </c>
      <c r="I226" s="54">
        <v>0</v>
      </c>
      <c r="J226" s="54">
        <v>0</v>
      </c>
      <c r="K226" s="54">
        <v>0</v>
      </c>
      <c r="L226" s="54">
        <v>0</v>
      </c>
      <c r="M226" s="54">
        <v>0</v>
      </c>
      <c r="N226" s="54">
        <v>58693365</v>
      </c>
      <c r="O226" s="54">
        <v>0</v>
      </c>
      <c r="P226" s="54">
        <v>0</v>
      </c>
      <c r="Q226" s="66">
        <f t="shared" si="24"/>
        <v>58693365</v>
      </c>
    </row>
    <row r="227" spans="2:17" outlineLevel="2" x14ac:dyDescent="0.25">
      <c r="B227" s="51" t="s">
        <v>37</v>
      </c>
      <c r="C227" s="52">
        <v>901093846</v>
      </c>
      <c r="D227" s="53" t="s">
        <v>266</v>
      </c>
      <c r="E227" s="54">
        <v>1246</v>
      </c>
      <c r="F227" s="54">
        <v>0</v>
      </c>
      <c r="G227" s="54">
        <v>0</v>
      </c>
      <c r="H227" s="54">
        <f t="shared" si="25"/>
        <v>0</v>
      </c>
      <c r="I227" s="54">
        <v>0</v>
      </c>
      <c r="J227" s="54">
        <v>0</v>
      </c>
      <c r="K227" s="54">
        <v>0</v>
      </c>
      <c r="L227" s="54">
        <v>0</v>
      </c>
      <c r="M227" s="54">
        <v>0</v>
      </c>
      <c r="N227" s="54">
        <v>2393650981.3000002</v>
      </c>
      <c r="O227" s="54">
        <v>0</v>
      </c>
      <c r="P227" s="54">
        <v>0</v>
      </c>
      <c r="Q227" s="66">
        <f t="shared" si="24"/>
        <v>2393650981.3000002</v>
      </c>
    </row>
    <row r="228" spans="2:17" ht="12" outlineLevel="2" thickBot="1" x14ac:dyDescent="0.3">
      <c r="B228" s="51" t="s">
        <v>37</v>
      </c>
      <c r="C228" s="52">
        <v>901097473</v>
      </c>
      <c r="D228" s="53" t="s">
        <v>267</v>
      </c>
      <c r="E228" s="54">
        <v>3230</v>
      </c>
      <c r="F228" s="54">
        <v>0</v>
      </c>
      <c r="G228" s="54">
        <v>0</v>
      </c>
      <c r="H228" s="54">
        <f t="shared" si="25"/>
        <v>0</v>
      </c>
      <c r="I228" s="54">
        <v>0</v>
      </c>
      <c r="J228" s="54">
        <v>0</v>
      </c>
      <c r="K228" s="54">
        <v>0</v>
      </c>
      <c r="L228" s="54">
        <v>0</v>
      </c>
      <c r="M228" s="54">
        <v>0</v>
      </c>
      <c r="N228" s="54">
        <v>5335304151.9099998</v>
      </c>
      <c r="O228" s="54">
        <v>0</v>
      </c>
      <c r="P228" s="54">
        <v>0</v>
      </c>
      <c r="Q228" s="66">
        <f t="shared" si="24"/>
        <v>5335304151.9099998</v>
      </c>
    </row>
    <row r="229" spans="2:17" ht="12" outlineLevel="1" thickBot="1" x14ac:dyDescent="0.3">
      <c r="B229" s="16" t="s">
        <v>321</v>
      </c>
      <c r="C229" s="61"/>
      <c r="D229" s="61"/>
      <c r="E229" s="62">
        <f>SUBTOTAL(9,E191:E228)</f>
        <v>102801</v>
      </c>
      <c r="F229" s="62">
        <f t="shared" ref="F229:Q229" si="26">SUBTOTAL(9,F191:F228)</f>
        <v>0</v>
      </c>
      <c r="G229" s="62">
        <f t="shared" si="26"/>
        <v>0</v>
      </c>
      <c r="H229" s="62">
        <f t="shared" si="26"/>
        <v>0</v>
      </c>
      <c r="I229" s="62">
        <f t="shared" si="26"/>
        <v>0</v>
      </c>
      <c r="J229" s="62">
        <f t="shared" si="26"/>
        <v>0</v>
      </c>
      <c r="K229" s="62">
        <f t="shared" si="26"/>
        <v>0</v>
      </c>
      <c r="L229" s="62">
        <f t="shared" si="26"/>
        <v>0</v>
      </c>
      <c r="M229" s="62">
        <f t="shared" si="26"/>
        <v>0</v>
      </c>
      <c r="N229" s="62">
        <f t="shared" si="26"/>
        <v>80537773777.389984</v>
      </c>
      <c r="O229" s="62">
        <f t="shared" si="26"/>
        <v>0</v>
      </c>
      <c r="P229" s="62">
        <f t="shared" si="26"/>
        <v>-387639520.68999994</v>
      </c>
      <c r="Q229" s="62">
        <f t="shared" si="26"/>
        <v>80150134256.699982</v>
      </c>
    </row>
    <row r="230" spans="2:17" outlineLevel="2" x14ac:dyDescent="0.25">
      <c r="B230" s="51" t="s">
        <v>306</v>
      </c>
      <c r="C230" s="52">
        <v>800105552</v>
      </c>
      <c r="D230" s="53" t="s">
        <v>274</v>
      </c>
      <c r="E230" s="54">
        <v>2</v>
      </c>
      <c r="F230" s="54">
        <v>0</v>
      </c>
      <c r="G230" s="54">
        <v>52109700</v>
      </c>
      <c r="H230" s="54">
        <f t="shared" si="25"/>
        <v>52109700</v>
      </c>
      <c r="I230" s="54">
        <v>42110300</v>
      </c>
      <c r="J230" s="54">
        <v>0</v>
      </c>
      <c r="K230" s="54">
        <v>0</v>
      </c>
      <c r="L230" s="54">
        <v>0</v>
      </c>
      <c r="M230" s="54">
        <v>0</v>
      </c>
      <c r="N230" s="54">
        <v>0</v>
      </c>
      <c r="O230" s="54">
        <v>0</v>
      </c>
      <c r="P230" s="54">
        <v>-94220000</v>
      </c>
      <c r="Q230" s="66">
        <f t="shared" si="24"/>
        <v>0</v>
      </c>
    </row>
    <row r="231" spans="2:17" outlineLevel="2" x14ac:dyDescent="0.25">
      <c r="B231" s="51" t="s">
        <v>306</v>
      </c>
      <c r="C231" s="52">
        <v>830063506</v>
      </c>
      <c r="D231" s="53" t="s">
        <v>275</v>
      </c>
      <c r="E231" s="54">
        <v>5</v>
      </c>
      <c r="F231" s="54">
        <v>0</v>
      </c>
      <c r="G231" s="54">
        <v>250603876</v>
      </c>
      <c r="H231" s="54">
        <f t="shared" si="25"/>
        <v>250603876</v>
      </c>
      <c r="I231" s="54">
        <v>125301938</v>
      </c>
      <c r="J231" s="54">
        <v>0</v>
      </c>
      <c r="K231" s="54">
        <v>0</v>
      </c>
      <c r="L231" s="54">
        <v>4831393</v>
      </c>
      <c r="M231" s="54">
        <v>0</v>
      </c>
      <c r="N231" s="54">
        <v>0</v>
      </c>
      <c r="O231" s="54">
        <v>0</v>
      </c>
      <c r="P231" s="54">
        <v>-375905814</v>
      </c>
      <c r="Q231" s="66">
        <f t="shared" si="24"/>
        <v>4831393</v>
      </c>
    </row>
    <row r="232" spans="2:17" outlineLevel="2" x14ac:dyDescent="0.25">
      <c r="B232" s="51" t="s">
        <v>306</v>
      </c>
      <c r="C232" s="52">
        <v>900978341</v>
      </c>
      <c r="D232" s="53" t="s">
        <v>276</v>
      </c>
      <c r="E232" s="54">
        <v>1</v>
      </c>
      <c r="F232" s="54">
        <v>0</v>
      </c>
      <c r="G232" s="54">
        <v>876389481</v>
      </c>
      <c r="H232" s="54">
        <f t="shared" si="25"/>
        <v>876389481</v>
      </c>
      <c r="I232" s="54">
        <v>0</v>
      </c>
      <c r="J232" s="54">
        <v>0</v>
      </c>
      <c r="K232" s="54">
        <v>0</v>
      </c>
      <c r="L232" s="54">
        <v>0</v>
      </c>
      <c r="M232" s="54">
        <v>0</v>
      </c>
      <c r="N232" s="54">
        <v>0</v>
      </c>
      <c r="O232" s="54">
        <v>0</v>
      </c>
      <c r="P232" s="54">
        <v>0</v>
      </c>
      <c r="Q232" s="66">
        <f t="shared" si="24"/>
        <v>876389481</v>
      </c>
    </row>
    <row r="233" spans="2:17" ht="12" outlineLevel="2" thickBot="1" x14ac:dyDescent="0.3">
      <c r="B233" s="51" t="s">
        <v>306</v>
      </c>
      <c r="C233" s="52">
        <v>901232414</v>
      </c>
      <c r="D233" s="53" t="s">
        <v>277</v>
      </c>
      <c r="E233" s="54">
        <v>0</v>
      </c>
      <c r="F233" s="54">
        <v>5896316</v>
      </c>
      <c r="G233" s="54">
        <v>0</v>
      </c>
      <c r="H233" s="54">
        <f t="shared" si="25"/>
        <v>5896316</v>
      </c>
      <c r="I233" s="54">
        <v>0</v>
      </c>
      <c r="J233" s="54">
        <v>0</v>
      </c>
      <c r="K233" s="54">
        <v>0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66">
        <f t="shared" si="24"/>
        <v>5896316</v>
      </c>
    </row>
    <row r="234" spans="2:17" ht="12" outlineLevel="1" thickBot="1" x14ac:dyDescent="0.3">
      <c r="B234" s="16" t="s">
        <v>54</v>
      </c>
      <c r="C234" s="61"/>
      <c r="D234" s="61"/>
      <c r="E234" s="62">
        <f t="shared" ref="E234:Q234" si="27">SUBTOTAL(9,E230:E233)</f>
        <v>8</v>
      </c>
      <c r="F234" s="62">
        <f t="shared" si="27"/>
        <v>5896316</v>
      </c>
      <c r="G234" s="62">
        <f t="shared" si="27"/>
        <v>1179103057</v>
      </c>
      <c r="H234" s="62">
        <f t="shared" si="27"/>
        <v>1184999373</v>
      </c>
      <c r="I234" s="62">
        <f t="shared" si="27"/>
        <v>167412238</v>
      </c>
      <c r="J234" s="62">
        <f t="shared" si="27"/>
        <v>0</v>
      </c>
      <c r="K234" s="62">
        <f t="shared" si="27"/>
        <v>0</v>
      </c>
      <c r="L234" s="62">
        <f t="shared" si="27"/>
        <v>4831393</v>
      </c>
      <c r="M234" s="62">
        <f t="shared" si="27"/>
        <v>0</v>
      </c>
      <c r="N234" s="62">
        <f t="shared" si="27"/>
        <v>0</v>
      </c>
      <c r="O234" s="62">
        <f t="shared" si="27"/>
        <v>0</v>
      </c>
      <c r="P234" s="62">
        <f t="shared" si="27"/>
        <v>-470125814</v>
      </c>
      <c r="Q234" s="68">
        <f t="shared" si="27"/>
        <v>887117190</v>
      </c>
    </row>
    <row r="235" spans="2:17" ht="12" outlineLevel="2" thickBot="1" x14ac:dyDescent="0.3">
      <c r="B235" s="51" t="s">
        <v>41</v>
      </c>
      <c r="C235" s="52">
        <v>999999999</v>
      </c>
      <c r="D235" s="53" t="s">
        <v>41</v>
      </c>
      <c r="E235" s="54">
        <v>2388</v>
      </c>
      <c r="F235" s="54">
        <v>248869253.93000001</v>
      </c>
      <c r="G235" s="54">
        <v>0</v>
      </c>
      <c r="H235" s="54">
        <f t="shared" si="25"/>
        <v>248869253.93000001</v>
      </c>
      <c r="I235" s="54">
        <v>65091300</v>
      </c>
      <c r="J235" s="54">
        <v>32684600</v>
      </c>
      <c r="K235" s="54">
        <v>19185900</v>
      </c>
      <c r="L235" s="54">
        <v>135927500</v>
      </c>
      <c r="M235" s="54">
        <v>204565200</v>
      </c>
      <c r="N235" s="54">
        <v>1797355633</v>
      </c>
      <c r="O235" s="54">
        <v>0</v>
      </c>
      <c r="P235" s="54">
        <v>0</v>
      </c>
      <c r="Q235" s="66">
        <f t="shared" si="24"/>
        <v>2503679386.9300003</v>
      </c>
    </row>
    <row r="236" spans="2:17" ht="12" outlineLevel="1" thickBot="1" x14ac:dyDescent="0.3">
      <c r="B236" s="16" t="s">
        <v>55</v>
      </c>
      <c r="C236" s="61"/>
      <c r="D236" s="61"/>
      <c r="E236" s="62">
        <f t="shared" ref="E236:Q236" si="28">SUBTOTAL(9,E235:E235)</f>
        <v>2388</v>
      </c>
      <c r="F236" s="62">
        <f t="shared" si="28"/>
        <v>248869253.93000001</v>
      </c>
      <c r="G236" s="62">
        <f t="shared" si="28"/>
        <v>0</v>
      </c>
      <c r="H236" s="62">
        <f t="shared" si="28"/>
        <v>248869253.93000001</v>
      </c>
      <c r="I236" s="62">
        <f t="shared" si="28"/>
        <v>65091300</v>
      </c>
      <c r="J236" s="62">
        <f t="shared" si="28"/>
        <v>32684600</v>
      </c>
      <c r="K236" s="62">
        <f t="shared" si="28"/>
        <v>19185900</v>
      </c>
      <c r="L236" s="62">
        <f t="shared" si="28"/>
        <v>135927500</v>
      </c>
      <c r="M236" s="62">
        <f t="shared" si="28"/>
        <v>204565200</v>
      </c>
      <c r="N236" s="62">
        <f t="shared" si="28"/>
        <v>1797355633</v>
      </c>
      <c r="O236" s="62">
        <f t="shared" si="28"/>
        <v>0</v>
      </c>
      <c r="P236" s="62">
        <f t="shared" si="28"/>
        <v>0</v>
      </c>
      <c r="Q236" s="68">
        <f t="shared" si="28"/>
        <v>2503679386.9300003</v>
      </c>
    </row>
    <row r="237" spans="2:17" outlineLevel="2" x14ac:dyDescent="0.25">
      <c r="B237" s="51" t="s">
        <v>32</v>
      </c>
      <c r="C237" s="52">
        <v>860002183</v>
      </c>
      <c r="D237" s="53" t="s">
        <v>119</v>
      </c>
      <c r="E237" s="54">
        <v>3</v>
      </c>
      <c r="F237" s="54">
        <v>196198.99</v>
      </c>
      <c r="G237" s="54">
        <v>0</v>
      </c>
      <c r="H237" s="54">
        <f t="shared" si="25"/>
        <v>196198.99</v>
      </c>
      <c r="I237" s="54">
        <v>0</v>
      </c>
      <c r="J237" s="54">
        <v>0</v>
      </c>
      <c r="K237" s="54">
        <v>0</v>
      </c>
      <c r="L237" s="54">
        <v>0</v>
      </c>
      <c r="M237" s="54">
        <v>2113167</v>
      </c>
      <c r="N237" s="54">
        <v>2517819.2999999998</v>
      </c>
      <c r="O237" s="54">
        <v>0</v>
      </c>
      <c r="P237" s="54">
        <v>0</v>
      </c>
      <c r="Q237" s="66">
        <f t="shared" si="24"/>
        <v>4827185.29</v>
      </c>
    </row>
    <row r="238" spans="2:17" outlineLevel="2" x14ac:dyDescent="0.25">
      <c r="B238" s="51" t="s">
        <v>32</v>
      </c>
      <c r="C238" s="52">
        <v>860002503</v>
      </c>
      <c r="D238" s="53" t="s">
        <v>109</v>
      </c>
      <c r="E238" s="54">
        <v>2</v>
      </c>
      <c r="F238" s="54">
        <v>0</v>
      </c>
      <c r="G238" s="54">
        <v>0</v>
      </c>
      <c r="H238" s="54">
        <f t="shared" si="25"/>
        <v>0</v>
      </c>
      <c r="I238" s="54">
        <v>0</v>
      </c>
      <c r="J238" s="54">
        <v>0</v>
      </c>
      <c r="K238" s="54">
        <v>0</v>
      </c>
      <c r="L238" s="54">
        <v>0</v>
      </c>
      <c r="M238" s="54">
        <v>0</v>
      </c>
      <c r="N238" s="54">
        <v>1432642</v>
      </c>
      <c r="O238" s="54">
        <v>0</v>
      </c>
      <c r="P238" s="54">
        <v>0</v>
      </c>
      <c r="Q238" s="66">
        <f t="shared" si="24"/>
        <v>1432642</v>
      </c>
    </row>
    <row r="239" spans="2:17" outlineLevel="2" x14ac:dyDescent="0.25">
      <c r="B239" s="51" t="s">
        <v>32</v>
      </c>
      <c r="C239" s="52">
        <v>860008645</v>
      </c>
      <c r="D239" s="53" t="s">
        <v>120</v>
      </c>
      <c r="E239" s="54">
        <v>1</v>
      </c>
      <c r="F239" s="54">
        <v>0</v>
      </c>
      <c r="G239" s="54">
        <v>0</v>
      </c>
      <c r="H239" s="54">
        <f t="shared" si="25"/>
        <v>0</v>
      </c>
      <c r="I239" s="54">
        <v>0</v>
      </c>
      <c r="J239" s="54">
        <v>0</v>
      </c>
      <c r="K239" s="54">
        <v>0</v>
      </c>
      <c r="L239" s="54">
        <v>0</v>
      </c>
      <c r="M239" s="54">
        <v>0</v>
      </c>
      <c r="N239" s="54">
        <v>49400</v>
      </c>
      <c r="O239" s="54">
        <v>0</v>
      </c>
      <c r="P239" s="54">
        <v>0</v>
      </c>
      <c r="Q239" s="66">
        <f t="shared" si="24"/>
        <v>49400</v>
      </c>
    </row>
    <row r="240" spans="2:17" outlineLevel="2" x14ac:dyDescent="0.25">
      <c r="B240" s="51" t="s">
        <v>32</v>
      </c>
      <c r="C240" s="52">
        <v>860009174</v>
      </c>
      <c r="D240" s="53" t="s">
        <v>121</v>
      </c>
      <c r="E240" s="54">
        <v>47</v>
      </c>
      <c r="F240" s="54">
        <v>67000</v>
      </c>
      <c r="G240" s="54">
        <v>1444094</v>
      </c>
      <c r="H240" s="54">
        <f t="shared" si="25"/>
        <v>1511094</v>
      </c>
      <c r="I240" s="54">
        <v>3310105</v>
      </c>
      <c r="J240" s="54">
        <v>5807266</v>
      </c>
      <c r="K240" s="54">
        <v>1287649</v>
      </c>
      <c r="L240" s="54">
        <v>3584359</v>
      </c>
      <c r="M240" s="54">
        <v>5672100</v>
      </c>
      <c r="N240" s="54">
        <v>67000</v>
      </c>
      <c r="O240" s="54">
        <v>0</v>
      </c>
      <c r="P240" s="54">
        <v>0</v>
      </c>
      <c r="Q240" s="66">
        <f t="shared" si="24"/>
        <v>21239573</v>
      </c>
    </row>
    <row r="241" spans="2:17" outlineLevel="2" x14ac:dyDescent="0.25">
      <c r="B241" s="51" t="s">
        <v>32</v>
      </c>
      <c r="C241" s="52">
        <v>860009578</v>
      </c>
      <c r="D241" s="53" t="s">
        <v>110</v>
      </c>
      <c r="E241" s="54">
        <v>18</v>
      </c>
      <c r="F241" s="54">
        <v>0</v>
      </c>
      <c r="G241" s="54">
        <v>0</v>
      </c>
      <c r="H241" s="54">
        <f t="shared" ref="H241:H285" si="29">+F241+G241</f>
        <v>0</v>
      </c>
      <c r="I241" s="54">
        <v>0</v>
      </c>
      <c r="J241" s="54">
        <v>0</v>
      </c>
      <c r="K241" s="54">
        <v>0</v>
      </c>
      <c r="L241" s="54">
        <v>0</v>
      </c>
      <c r="M241" s="54">
        <v>0</v>
      </c>
      <c r="N241" s="54">
        <v>12518053</v>
      </c>
      <c r="O241" s="54">
        <v>0</v>
      </c>
      <c r="P241" s="54">
        <v>0</v>
      </c>
      <c r="Q241" s="66">
        <f t="shared" si="24"/>
        <v>12518053</v>
      </c>
    </row>
    <row r="242" spans="2:17" outlineLevel="2" x14ac:dyDescent="0.25">
      <c r="B242" s="51" t="s">
        <v>32</v>
      </c>
      <c r="C242" s="52">
        <v>860011153</v>
      </c>
      <c r="D242" s="53" t="s">
        <v>122</v>
      </c>
      <c r="E242" s="54">
        <v>1</v>
      </c>
      <c r="F242" s="54">
        <v>0</v>
      </c>
      <c r="G242" s="54">
        <v>0</v>
      </c>
      <c r="H242" s="54">
        <f t="shared" si="29"/>
        <v>0</v>
      </c>
      <c r="I242" s="54">
        <v>0</v>
      </c>
      <c r="J242" s="54">
        <v>0</v>
      </c>
      <c r="K242" s="54">
        <v>0</v>
      </c>
      <c r="L242" s="54">
        <v>0</v>
      </c>
      <c r="M242" s="54">
        <v>0</v>
      </c>
      <c r="N242" s="54">
        <v>6499837</v>
      </c>
      <c r="O242" s="54">
        <v>0</v>
      </c>
      <c r="P242" s="54">
        <v>0</v>
      </c>
      <c r="Q242" s="66">
        <f t="shared" si="24"/>
        <v>6499837</v>
      </c>
    </row>
    <row r="243" spans="2:17" outlineLevel="2" x14ac:dyDescent="0.25">
      <c r="B243" s="51" t="s">
        <v>32</v>
      </c>
      <c r="C243" s="52">
        <v>860026182</v>
      </c>
      <c r="D243" s="53" t="s">
        <v>278</v>
      </c>
      <c r="E243" s="54">
        <v>1</v>
      </c>
      <c r="F243" s="54">
        <v>0</v>
      </c>
      <c r="G243" s="54">
        <v>0</v>
      </c>
      <c r="H243" s="54">
        <f t="shared" si="29"/>
        <v>0</v>
      </c>
      <c r="I243" s="54">
        <v>0</v>
      </c>
      <c r="J243" s="54">
        <v>0</v>
      </c>
      <c r="K243" s="54">
        <v>0</v>
      </c>
      <c r="L243" s="54">
        <v>0</v>
      </c>
      <c r="M243" s="54">
        <v>0</v>
      </c>
      <c r="N243" s="54">
        <v>3582000</v>
      </c>
      <c r="O243" s="54">
        <v>0</v>
      </c>
      <c r="P243" s="54">
        <v>0</v>
      </c>
      <c r="Q243" s="66">
        <f t="shared" si="24"/>
        <v>3582000</v>
      </c>
    </row>
    <row r="244" spans="2:17" outlineLevel="2" x14ac:dyDescent="0.25">
      <c r="B244" s="51" t="s">
        <v>32</v>
      </c>
      <c r="C244" s="52">
        <v>860037013</v>
      </c>
      <c r="D244" s="53" t="s">
        <v>112</v>
      </c>
      <c r="E244" s="54">
        <v>1</v>
      </c>
      <c r="F244" s="54">
        <v>4453511</v>
      </c>
      <c r="G244" s="54">
        <v>75000</v>
      </c>
      <c r="H244" s="54">
        <f t="shared" si="29"/>
        <v>4528511</v>
      </c>
      <c r="I244" s="54">
        <v>0</v>
      </c>
      <c r="J244" s="54">
        <v>0</v>
      </c>
      <c r="K244" s="54">
        <v>0</v>
      </c>
      <c r="L244" s="54">
        <v>0</v>
      </c>
      <c r="M244" s="54">
        <v>0</v>
      </c>
      <c r="N244" s="54">
        <v>0</v>
      </c>
      <c r="O244" s="54">
        <v>0</v>
      </c>
      <c r="P244" s="54">
        <v>0</v>
      </c>
      <c r="Q244" s="66">
        <f t="shared" si="24"/>
        <v>4528511</v>
      </c>
    </row>
    <row r="245" spans="2:17" outlineLevel="2" x14ac:dyDescent="0.25">
      <c r="B245" s="51" t="s">
        <v>32</v>
      </c>
      <c r="C245" s="52">
        <v>860524654</v>
      </c>
      <c r="D245" s="53" t="s">
        <v>114</v>
      </c>
      <c r="E245" s="54">
        <v>12</v>
      </c>
      <c r="F245" s="54">
        <v>0</v>
      </c>
      <c r="G245" s="54">
        <v>69700</v>
      </c>
      <c r="H245" s="54">
        <f t="shared" si="29"/>
        <v>69700</v>
      </c>
      <c r="I245" s="54">
        <v>994876</v>
      </c>
      <c r="J245" s="54">
        <v>1908400</v>
      </c>
      <c r="K245" s="54">
        <v>266300</v>
      </c>
      <c r="L245" s="54">
        <v>818350</v>
      </c>
      <c r="M245" s="54">
        <v>1738767</v>
      </c>
      <c r="N245" s="54">
        <v>779912</v>
      </c>
      <c r="O245" s="54">
        <v>0</v>
      </c>
      <c r="P245" s="54">
        <v>0</v>
      </c>
      <c r="Q245" s="66">
        <f t="shared" si="24"/>
        <v>6576305</v>
      </c>
    </row>
    <row r="246" spans="2:17" ht="12" outlineLevel="2" thickBot="1" x14ac:dyDescent="0.3">
      <c r="B246" s="51" t="s">
        <v>32</v>
      </c>
      <c r="C246" s="52">
        <v>890903407</v>
      </c>
      <c r="D246" s="53" t="s">
        <v>115</v>
      </c>
      <c r="E246" s="54">
        <v>1</v>
      </c>
      <c r="F246" s="54">
        <v>0</v>
      </c>
      <c r="G246" s="54">
        <v>0</v>
      </c>
      <c r="H246" s="54">
        <f t="shared" si="29"/>
        <v>0</v>
      </c>
      <c r="I246" s="54">
        <v>0</v>
      </c>
      <c r="J246" s="54">
        <v>0</v>
      </c>
      <c r="K246" s="54">
        <v>0</v>
      </c>
      <c r="L246" s="54">
        <v>0</v>
      </c>
      <c r="M246" s="54">
        <v>0</v>
      </c>
      <c r="N246" s="54">
        <v>6396891</v>
      </c>
      <c r="O246" s="54">
        <v>0</v>
      </c>
      <c r="P246" s="54">
        <v>0</v>
      </c>
      <c r="Q246" s="66">
        <f t="shared" si="24"/>
        <v>6396891</v>
      </c>
    </row>
    <row r="247" spans="2:17" ht="12" outlineLevel="1" thickBot="1" x14ac:dyDescent="0.3">
      <c r="B247" s="16" t="s">
        <v>56</v>
      </c>
      <c r="C247" s="61"/>
      <c r="D247" s="61"/>
      <c r="E247" s="62">
        <f t="shared" ref="E247:Q247" si="30">SUBTOTAL(9,E237:E246)</f>
        <v>87</v>
      </c>
      <c r="F247" s="62">
        <f t="shared" si="30"/>
        <v>4716709.99</v>
      </c>
      <c r="G247" s="62">
        <f t="shared" si="30"/>
        <v>1588794</v>
      </c>
      <c r="H247" s="62">
        <f t="shared" si="30"/>
        <v>6305503.9900000002</v>
      </c>
      <c r="I247" s="62">
        <f t="shared" si="30"/>
        <v>4304981</v>
      </c>
      <c r="J247" s="62">
        <f t="shared" si="30"/>
        <v>7715666</v>
      </c>
      <c r="K247" s="62">
        <f t="shared" si="30"/>
        <v>1553949</v>
      </c>
      <c r="L247" s="62">
        <f t="shared" si="30"/>
        <v>4402709</v>
      </c>
      <c r="M247" s="62">
        <f t="shared" si="30"/>
        <v>9524034</v>
      </c>
      <c r="N247" s="62">
        <f t="shared" si="30"/>
        <v>33843554.299999997</v>
      </c>
      <c r="O247" s="62">
        <f t="shared" si="30"/>
        <v>0</v>
      </c>
      <c r="P247" s="62">
        <f t="shared" si="30"/>
        <v>0</v>
      </c>
      <c r="Q247" s="68">
        <f t="shared" si="30"/>
        <v>67650397.289999992</v>
      </c>
    </row>
    <row r="248" spans="2:17" outlineLevel="2" x14ac:dyDescent="0.25">
      <c r="B248" s="51" t="s">
        <v>33</v>
      </c>
      <c r="C248" s="52">
        <v>800140951</v>
      </c>
      <c r="D248" s="53" t="s">
        <v>279</v>
      </c>
      <c r="E248" s="54">
        <v>1</v>
      </c>
      <c r="F248" s="54">
        <v>0</v>
      </c>
      <c r="G248" s="54">
        <v>0</v>
      </c>
      <c r="H248" s="54">
        <f t="shared" si="29"/>
        <v>0</v>
      </c>
      <c r="I248" s="54">
        <v>0</v>
      </c>
      <c r="J248" s="54">
        <v>0</v>
      </c>
      <c r="K248" s="54">
        <v>0</v>
      </c>
      <c r="L248" s="54">
        <v>0</v>
      </c>
      <c r="M248" s="54">
        <v>0</v>
      </c>
      <c r="N248" s="54">
        <v>74255</v>
      </c>
      <c r="O248" s="54">
        <v>0</v>
      </c>
      <c r="P248" s="54">
        <v>0</v>
      </c>
      <c r="Q248" s="66">
        <f t="shared" si="24"/>
        <v>74255</v>
      </c>
    </row>
    <row r="249" spans="2:17" outlineLevel="2" x14ac:dyDescent="0.25">
      <c r="B249" s="51" t="s">
        <v>33</v>
      </c>
      <c r="C249" s="52">
        <v>800215546</v>
      </c>
      <c r="D249" s="53" t="s">
        <v>280</v>
      </c>
      <c r="E249" s="54">
        <v>967</v>
      </c>
      <c r="F249" s="54">
        <v>0</v>
      </c>
      <c r="G249" s="54">
        <v>0</v>
      </c>
      <c r="H249" s="54">
        <f t="shared" si="29"/>
        <v>0</v>
      </c>
      <c r="I249" s="54">
        <v>0</v>
      </c>
      <c r="J249" s="54">
        <v>0</v>
      </c>
      <c r="K249" s="54">
        <v>0</v>
      </c>
      <c r="L249" s="54">
        <v>0</v>
      </c>
      <c r="M249" s="54">
        <v>0</v>
      </c>
      <c r="N249" s="54">
        <v>703575449</v>
      </c>
      <c r="O249" s="54">
        <v>0</v>
      </c>
      <c r="P249" s="54">
        <v>0</v>
      </c>
      <c r="Q249" s="66">
        <f t="shared" si="24"/>
        <v>703575449</v>
      </c>
    </row>
    <row r="250" spans="2:17" outlineLevel="2" x14ac:dyDescent="0.25">
      <c r="B250" s="51" t="s">
        <v>33</v>
      </c>
      <c r="C250" s="52">
        <v>830032532</v>
      </c>
      <c r="D250" s="53" t="s">
        <v>281</v>
      </c>
      <c r="E250" s="54">
        <v>4</v>
      </c>
      <c r="F250" s="54">
        <v>0</v>
      </c>
      <c r="G250" s="54">
        <v>0</v>
      </c>
      <c r="H250" s="54">
        <f t="shared" si="29"/>
        <v>0</v>
      </c>
      <c r="I250" s="54">
        <v>0</v>
      </c>
      <c r="J250" s="54">
        <v>0</v>
      </c>
      <c r="K250" s="54">
        <v>0</v>
      </c>
      <c r="L250" s="54">
        <v>0</v>
      </c>
      <c r="M250" s="54">
        <v>0</v>
      </c>
      <c r="N250" s="54">
        <v>9971665</v>
      </c>
      <c r="O250" s="54">
        <v>0</v>
      </c>
      <c r="P250" s="54">
        <v>0</v>
      </c>
      <c r="Q250" s="66">
        <f t="shared" si="24"/>
        <v>9971665</v>
      </c>
    </row>
    <row r="251" spans="2:17" outlineLevel="2" x14ac:dyDescent="0.25">
      <c r="B251" s="51" t="s">
        <v>33</v>
      </c>
      <c r="C251" s="52">
        <v>830053105</v>
      </c>
      <c r="D251" s="53" t="s">
        <v>282</v>
      </c>
      <c r="E251" s="54">
        <v>221</v>
      </c>
      <c r="F251" s="54">
        <v>6318548</v>
      </c>
      <c r="G251" s="54">
        <v>14922761</v>
      </c>
      <c r="H251" s="54">
        <f t="shared" si="29"/>
        <v>21241309</v>
      </c>
      <c r="I251" s="54">
        <v>24587858</v>
      </c>
      <c r="J251" s="54">
        <v>58134143</v>
      </c>
      <c r="K251" s="54">
        <v>35329800</v>
      </c>
      <c r="L251" s="54">
        <v>60245730.000000007</v>
      </c>
      <c r="M251" s="54">
        <v>9468285.9999999981</v>
      </c>
      <c r="N251" s="54">
        <v>280669619.36000001</v>
      </c>
      <c r="O251" s="54">
        <v>0</v>
      </c>
      <c r="P251" s="54">
        <v>-55826686.299999997</v>
      </c>
      <c r="Q251" s="66">
        <f>SUM(H251:P251)</f>
        <v>433850059.06</v>
      </c>
    </row>
    <row r="252" spans="2:17" outlineLevel="2" x14ac:dyDescent="0.25">
      <c r="B252" s="51" t="s">
        <v>33</v>
      </c>
      <c r="C252" s="52">
        <v>899999061</v>
      </c>
      <c r="D252" s="53" t="s">
        <v>160</v>
      </c>
      <c r="E252" s="54">
        <v>63</v>
      </c>
      <c r="F252" s="54">
        <v>0</v>
      </c>
      <c r="G252" s="54">
        <v>0</v>
      </c>
      <c r="H252" s="54">
        <f t="shared" si="29"/>
        <v>0</v>
      </c>
      <c r="I252" s="54">
        <v>0</v>
      </c>
      <c r="J252" s="54">
        <v>0</v>
      </c>
      <c r="K252" s="54">
        <v>0</v>
      </c>
      <c r="L252" s="54">
        <v>0</v>
      </c>
      <c r="M252" s="54">
        <v>0</v>
      </c>
      <c r="N252" s="54">
        <v>1176071638</v>
      </c>
      <c r="O252" s="54">
        <v>0</v>
      </c>
      <c r="P252" s="54">
        <v>0</v>
      </c>
      <c r="Q252" s="66">
        <f>SUM(H252:P252)</f>
        <v>1176071638</v>
      </c>
    </row>
    <row r="253" spans="2:17" outlineLevel="2" x14ac:dyDescent="0.25">
      <c r="B253" s="51" t="s">
        <v>33</v>
      </c>
      <c r="C253" s="52">
        <v>899999063</v>
      </c>
      <c r="D253" s="53" t="s">
        <v>283</v>
      </c>
      <c r="E253" s="54">
        <v>6</v>
      </c>
      <c r="F253" s="54">
        <v>0</v>
      </c>
      <c r="G253" s="54">
        <v>0</v>
      </c>
      <c r="H253" s="54">
        <f t="shared" si="29"/>
        <v>0</v>
      </c>
      <c r="I253" s="54">
        <v>0</v>
      </c>
      <c r="J253" s="54">
        <v>0</v>
      </c>
      <c r="K253" s="54">
        <v>0</v>
      </c>
      <c r="L253" s="54">
        <v>0</v>
      </c>
      <c r="M253" s="54">
        <v>0</v>
      </c>
      <c r="N253" s="54">
        <v>1441442</v>
      </c>
      <c r="O253" s="54">
        <v>0</v>
      </c>
      <c r="P253" s="54">
        <v>0</v>
      </c>
      <c r="Q253" s="66">
        <f>SUM(H253:P253)</f>
        <v>1441442</v>
      </c>
    </row>
    <row r="254" spans="2:17" outlineLevel="2" x14ac:dyDescent="0.25">
      <c r="B254" s="51" t="s">
        <v>33</v>
      </c>
      <c r="C254" s="52">
        <v>899999068</v>
      </c>
      <c r="D254" s="53" t="s">
        <v>307</v>
      </c>
      <c r="E254" s="54">
        <v>1</v>
      </c>
      <c r="F254" s="54">
        <v>0</v>
      </c>
      <c r="G254" s="54">
        <v>14571712</v>
      </c>
      <c r="H254" s="54">
        <f t="shared" si="29"/>
        <v>14571712</v>
      </c>
      <c r="I254" s="54">
        <v>0</v>
      </c>
      <c r="J254" s="54">
        <v>0</v>
      </c>
      <c r="K254" s="54">
        <v>0</v>
      </c>
      <c r="L254" s="54">
        <v>0</v>
      </c>
      <c r="M254" s="54">
        <v>0</v>
      </c>
      <c r="N254" s="54">
        <v>0</v>
      </c>
      <c r="O254" s="54">
        <v>0</v>
      </c>
      <c r="P254" s="54">
        <v>0</v>
      </c>
      <c r="Q254" s="66">
        <f>SUM(H254:P254)</f>
        <v>14571712</v>
      </c>
    </row>
    <row r="255" spans="2:17" outlineLevel="2" x14ac:dyDescent="0.25">
      <c r="B255" s="51" t="s">
        <v>33</v>
      </c>
      <c r="C255" s="52">
        <v>900336524</v>
      </c>
      <c r="D255" s="53" t="s">
        <v>284</v>
      </c>
      <c r="E255" s="54">
        <v>479</v>
      </c>
      <c r="F255" s="54">
        <v>11806729</v>
      </c>
      <c r="G255" s="54">
        <v>37373955</v>
      </c>
      <c r="H255" s="54">
        <f t="shared" si="29"/>
        <v>49180684</v>
      </c>
      <c r="I255" s="54">
        <v>12414582</v>
      </c>
      <c r="J255" s="54">
        <v>39305397</v>
      </c>
      <c r="K255" s="54">
        <v>24135174</v>
      </c>
      <c r="L255" s="54">
        <v>93896211</v>
      </c>
      <c r="M255" s="54">
        <v>307127825</v>
      </c>
      <c r="N255" s="54">
        <v>10669642.149999999</v>
      </c>
      <c r="O255" s="54">
        <v>0</v>
      </c>
      <c r="P255" s="54">
        <v>-410563313.5</v>
      </c>
      <c r="Q255" s="66">
        <f>SUM(H255:P255)</f>
        <v>126166201.64999998</v>
      </c>
    </row>
    <row r="256" spans="2:17" outlineLevel="2" x14ac:dyDescent="0.25">
      <c r="B256" s="51" t="s">
        <v>33</v>
      </c>
      <c r="C256" s="52">
        <v>900486439</v>
      </c>
      <c r="D256" s="53" t="s">
        <v>285</v>
      </c>
      <c r="E256" s="54">
        <v>1</v>
      </c>
      <c r="F256" s="54">
        <v>0</v>
      </c>
      <c r="G256" s="54">
        <v>0</v>
      </c>
      <c r="H256" s="54">
        <f t="shared" si="29"/>
        <v>0</v>
      </c>
      <c r="I256" s="54">
        <v>0</v>
      </c>
      <c r="J256" s="54">
        <v>0</v>
      </c>
      <c r="K256" s="54">
        <v>0</v>
      </c>
      <c r="L256" s="54">
        <v>0</v>
      </c>
      <c r="M256" s="54">
        <v>0</v>
      </c>
      <c r="N256" s="54">
        <v>9097715</v>
      </c>
      <c r="O256" s="54">
        <v>0</v>
      </c>
      <c r="P256" s="54">
        <v>0</v>
      </c>
      <c r="Q256" s="66">
        <f t="shared" ref="Q256:Q291" si="31">SUM(H256:P256)</f>
        <v>9097715</v>
      </c>
    </row>
    <row r="257" spans="2:17" outlineLevel="2" x14ac:dyDescent="0.25">
      <c r="B257" s="51" t="s">
        <v>33</v>
      </c>
      <c r="C257" s="52">
        <v>901440176</v>
      </c>
      <c r="D257" s="53" t="s">
        <v>286</v>
      </c>
      <c r="E257" s="54">
        <v>224</v>
      </c>
      <c r="F257" s="54">
        <v>3724</v>
      </c>
      <c r="G257" s="54">
        <v>14360835</v>
      </c>
      <c r="H257" s="54">
        <f t="shared" si="29"/>
        <v>14364559</v>
      </c>
      <c r="I257" s="54">
        <v>183340</v>
      </c>
      <c r="J257" s="54">
        <v>42214</v>
      </c>
      <c r="K257" s="54">
        <v>0</v>
      </c>
      <c r="L257" s="54">
        <v>947864</v>
      </c>
      <c r="M257" s="54">
        <v>11298091</v>
      </c>
      <c r="N257" s="54">
        <v>105168407.97</v>
      </c>
      <c r="O257" s="54">
        <v>0</v>
      </c>
      <c r="P257" s="54">
        <v>-2407079</v>
      </c>
      <c r="Q257" s="66">
        <f t="shared" si="31"/>
        <v>129597396.97</v>
      </c>
    </row>
    <row r="258" spans="2:17" outlineLevel="2" x14ac:dyDescent="0.25">
      <c r="B258" s="51" t="s">
        <v>33</v>
      </c>
      <c r="C258" s="52">
        <v>901495943</v>
      </c>
      <c r="D258" s="53" t="s">
        <v>287</v>
      </c>
      <c r="E258" s="54">
        <v>79</v>
      </c>
      <c r="F258" s="54">
        <v>88132691.239999995</v>
      </c>
      <c r="G258" s="54">
        <v>0</v>
      </c>
      <c r="H258" s="54">
        <f t="shared" si="29"/>
        <v>88132691.239999995</v>
      </c>
      <c r="I258" s="54">
        <v>0</v>
      </c>
      <c r="J258" s="54">
        <v>0</v>
      </c>
      <c r="K258" s="54">
        <v>0</v>
      </c>
      <c r="L258" s="54">
        <v>578520613</v>
      </c>
      <c r="M258" s="54">
        <v>0</v>
      </c>
      <c r="N258" s="54">
        <v>0</v>
      </c>
      <c r="O258" s="54">
        <v>0</v>
      </c>
      <c r="P258" s="54">
        <v>0</v>
      </c>
      <c r="Q258" s="66">
        <f t="shared" si="31"/>
        <v>666653304.24000001</v>
      </c>
    </row>
    <row r="259" spans="2:17" outlineLevel="2" x14ac:dyDescent="0.25">
      <c r="B259" s="51" t="s">
        <v>33</v>
      </c>
      <c r="C259" s="52">
        <v>901540734</v>
      </c>
      <c r="D259" s="53" t="s">
        <v>288</v>
      </c>
      <c r="E259" s="54">
        <v>1</v>
      </c>
      <c r="F259" s="54">
        <v>0</v>
      </c>
      <c r="G259" s="54">
        <v>0</v>
      </c>
      <c r="H259" s="54">
        <f t="shared" si="29"/>
        <v>0</v>
      </c>
      <c r="I259" s="54">
        <v>0</v>
      </c>
      <c r="J259" s="54">
        <v>0</v>
      </c>
      <c r="K259" s="54">
        <v>0</v>
      </c>
      <c r="L259" s="54">
        <v>289772</v>
      </c>
      <c r="M259" s="54">
        <v>0</v>
      </c>
      <c r="N259" s="54">
        <v>0</v>
      </c>
      <c r="O259" s="54">
        <v>0</v>
      </c>
      <c r="P259" s="54">
        <v>0</v>
      </c>
      <c r="Q259" s="66">
        <f t="shared" si="31"/>
        <v>289772</v>
      </c>
    </row>
    <row r="260" spans="2:17" outlineLevel="2" x14ac:dyDescent="0.25">
      <c r="B260" s="51" t="s">
        <v>33</v>
      </c>
      <c r="C260" s="52">
        <v>901540992</v>
      </c>
      <c r="D260" s="53" t="s">
        <v>289</v>
      </c>
      <c r="E260" s="54">
        <v>223</v>
      </c>
      <c r="F260" s="54">
        <v>97766</v>
      </c>
      <c r="G260" s="54">
        <v>68385006</v>
      </c>
      <c r="H260" s="54">
        <f t="shared" si="29"/>
        <v>68482772</v>
      </c>
      <c r="I260" s="54">
        <v>18382026</v>
      </c>
      <c r="J260" s="54">
        <v>21802199</v>
      </c>
      <c r="K260" s="54">
        <v>21892578</v>
      </c>
      <c r="L260" s="54">
        <v>51427169</v>
      </c>
      <c r="M260" s="54">
        <v>9774961</v>
      </c>
      <c r="N260" s="54">
        <v>2972204</v>
      </c>
      <c r="O260" s="54">
        <v>0</v>
      </c>
      <c r="P260" s="54">
        <v>-66606512</v>
      </c>
      <c r="Q260" s="66">
        <f t="shared" si="31"/>
        <v>128127397</v>
      </c>
    </row>
    <row r="261" spans="2:17" outlineLevel="2" x14ac:dyDescent="0.25">
      <c r="B261" s="51" t="s">
        <v>33</v>
      </c>
      <c r="C261" s="52">
        <v>901541021</v>
      </c>
      <c r="D261" s="53" t="s">
        <v>290</v>
      </c>
      <c r="E261" s="54">
        <v>2</v>
      </c>
      <c r="F261" s="54">
        <v>438</v>
      </c>
      <c r="G261" s="54">
        <v>0</v>
      </c>
      <c r="H261" s="54">
        <f t="shared" si="29"/>
        <v>438</v>
      </c>
      <c r="I261" s="54">
        <v>0</v>
      </c>
      <c r="J261" s="54">
        <v>0</v>
      </c>
      <c r="K261" s="54">
        <v>0</v>
      </c>
      <c r="L261" s="54">
        <v>0</v>
      </c>
      <c r="M261" s="54">
        <v>0</v>
      </c>
      <c r="N261" s="54">
        <v>376340</v>
      </c>
      <c r="O261" s="54">
        <v>0</v>
      </c>
      <c r="P261" s="54">
        <v>0</v>
      </c>
      <c r="Q261" s="66">
        <f t="shared" si="31"/>
        <v>376778</v>
      </c>
    </row>
    <row r="262" spans="2:17" outlineLevel="2" x14ac:dyDescent="0.25">
      <c r="B262" s="51" t="s">
        <v>33</v>
      </c>
      <c r="C262" s="52">
        <v>901541302</v>
      </c>
      <c r="D262" s="53" t="s">
        <v>291</v>
      </c>
      <c r="E262" s="54">
        <v>19</v>
      </c>
      <c r="F262" s="54">
        <v>4406900</v>
      </c>
      <c r="G262" s="54">
        <v>7036687</v>
      </c>
      <c r="H262" s="54">
        <f t="shared" si="29"/>
        <v>11443587</v>
      </c>
      <c r="I262" s="54">
        <v>2407079</v>
      </c>
      <c r="J262" s="54">
        <v>0</v>
      </c>
      <c r="K262" s="54">
        <v>0</v>
      </c>
      <c r="L262" s="54">
        <v>0</v>
      </c>
      <c r="M262" s="54">
        <v>1902683</v>
      </c>
      <c r="N262" s="54">
        <v>20027463</v>
      </c>
      <c r="O262" s="54">
        <v>0</v>
      </c>
      <c r="P262" s="54">
        <v>0</v>
      </c>
      <c r="Q262" s="66">
        <f t="shared" si="31"/>
        <v>35780812</v>
      </c>
    </row>
    <row r="263" spans="2:17" outlineLevel="2" x14ac:dyDescent="0.25">
      <c r="B263" s="51" t="s">
        <v>33</v>
      </c>
      <c r="C263" s="52">
        <v>901682277</v>
      </c>
      <c r="D263" s="53" t="s">
        <v>287</v>
      </c>
      <c r="E263" s="54">
        <v>84</v>
      </c>
      <c r="F263" s="54">
        <v>0</v>
      </c>
      <c r="G263" s="54">
        <v>901204</v>
      </c>
      <c r="H263" s="54">
        <f t="shared" si="29"/>
        <v>901204</v>
      </c>
      <c r="I263" s="54">
        <v>0</v>
      </c>
      <c r="J263" s="54">
        <v>0</v>
      </c>
      <c r="K263" s="54">
        <v>0</v>
      </c>
      <c r="L263" s="54">
        <v>0</v>
      </c>
      <c r="M263" s="54">
        <v>179156937</v>
      </c>
      <c r="N263" s="54">
        <v>351094268</v>
      </c>
      <c r="O263" s="54">
        <v>0</v>
      </c>
      <c r="P263" s="54">
        <v>0</v>
      </c>
      <c r="Q263" s="66">
        <f t="shared" si="31"/>
        <v>531152409</v>
      </c>
    </row>
    <row r="264" spans="2:17" outlineLevel="2" x14ac:dyDescent="0.25">
      <c r="B264" s="51" t="s">
        <v>33</v>
      </c>
      <c r="C264" s="52">
        <v>901855730</v>
      </c>
      <c r="D264" s="53" t="s">
        <v>301</v>
      </c>
      <c r="E264" s="54">
        <v>18</v>
      </c>
      <c r="F264" s="54">
        <v>7821530</v>
      </c>
      <c r="G264" s="54">
        <v>129336436</v>
      </c>
      <c r="H264" s="54">
        <f t="shared" si="29"/>
        <v>137157966</v>
      </c>
      <c r="I264" s="54">
        <v>16737588</v>
      </c>
      <c r="J264" s="54">
        <v>0</v>
      </c>
      <c r="K264" s="54">
        <v>0</v>
      </c>
      <c r="L264" s="54">
        <v>0</v>
      </c>
      <c r="M264" s="54">
        <v>0</v>
      </c>
      <c r="N264" s="54">
        <v>0</v>
      </c>
      <c r="O264" s="54">
        <v>0</v>
      </c>
      <c r="P264" s="54">
        <v>0</v>
      </c>
      <c r="Q264" s="66">
        <f t="shared" si="31"/>
        <v>153895554</v>
      </c>
    </row>
    <row r="265" spans="2:17" ht="12" outlineLevel="2" thickBot="1" x14ac:dyDescent="0.3">
      <c r="B265" s="51" t="s">
        <v>33</v>
      </c>
      <c r="C265" s="52">
        <v>901361596</v>
      </c>
      <c r="D265" s="53" t="s">
        <v>292</v>
      </c>
      <c r="E265" s="54">
        <v>0</v>
      </c>
      <c r="F265" s="54">
        <v>286136.31</v>
      </c>
      <c r="G265" s="54">
        <v>0</v>
      </c>
      <c r="H265" s="54">
        <f t="shared" si="29"/>
        <v>286136.31</v>
      </c>
      <c r="I265" s="54">
        <v>0</v>
      </c>
      <c r="J265" s="54">
        <v>0</v>
      </c>
      <c r="K265" s="54">
        <v>0</v>
      </c>
      <c r="L265" s="54">
        <v>0</v>
      </c>
      <c r="M265" s="54">
        <v>0</v>
      </c>
      <c r="N265" s="54">
        <v>0</v>
      </c>
      <c r="O265" s="54">
        <v>0</v>
      </c>
      <c r="P265" s="54">
        <v>0</v>
      </c>
      <c r="Q265" s="66">
        <f t="shared" si="31"/>
        <v>286136.31</v>
      </c>
    </row>
    <row r="266" spans="2:17" ht="12" outlineLevel="1" thickBot="1" x14ac:dyDescent="0.3">
      <c r="B266" s="16" t="s">
        <v>57</v>
      </c>
      <c r="C266" s="61"/>
      <c r="D266" s="61"/>
      <c r="E266" s="62">
        <f t="shared" ref="E266:Q266" si="32">SUBTOTAL(9,E248:E265)</f>
        <v>2393</v>
      </c>
      <c r="F266" s="62">
        <f t="shared" si="32"/>
        <v>118874462.55</v>
      </c>
      <c r="G266" s="62">
        <f t="shared" si="32"/>
        <v>286888596</v>
      </c>
      <c r="H266" s="62">
        <f t="shared" si="32"/>
        <v>405763058.55000001</v>
      </c>
      <c r="I266" s="62">
        <f t="shared" si="32"/>
        <v>74712473</v>
      </c>
      <c r="J266" s="62">
        <f t="shared" si="32"/>
        <v>119283953</v>
      </c>
      <c r="K266" s="62">
        <f t="shared" si="32"/>
        <v>81357552</v>
      </c>
      <c r="L266" s="62">
        <f t="shared" si="32"/>
        <v>785327359</v>
      </c>
      <c r="M266" s="62">
        <f t="shared" si="32"/>
        <v>518728783</v>
      </c>
      <c r="N266" s="62">
        <f t="shared" si="32"/>
        <v>2671210108.48</v>
      </c>
      <c r="O266" s="62">
        <f t="shared" si="32"/>
        <v>0</v>
      </c>
      <c r="P266" s="62">
        <f t="shared" si="32"/>
        <v>-535403590.80000001</v>
      </c>
      <c r="Q266" s="68">
        <f t="shared" si="32"/>
        <v>4120979696.23</v>
      </c>
    </row>
    <row r="267" spans="2:17" ht="12" outlineLevel="2" thickBot="1" x14ac:dyDescent="0.3">
      <c r="B267" s="51" t="s">
        <v>34</v>
      </c>
      <c r="C267" s="52">
        <v>800246953</v>
      </c>
      <c r="D267" s="53" t="s">
        <v>39</v>
      </c>
      <c r="E267" s="54">
        <v>42</v>
      </c>
      <c r="F267" s="54">
        <v>0</v>
      </c>
      <c r="G267" s="54">
        <v>0</v>
      </c>
      <c r="H267" s="54">
        <f t="shared" si="29"/>
        <v>0</v>
      </c>
      <c r="I267" s="54">
        <v>477436278</v>
      </c>
      <c r="J267" s="54">
        <v>482341232</v>
      </c>
      <c r="K267" s="54">
        <v>422645185</v>
      </c>
      <c r="L267" s="54">
        <v>728355598</v>
      </c>
      <c r="M267" s="54">
        <v>902769946</v>
      </c>
      <c r="N267" s="54">
        <v>483982586</v>
      </c>
      <c r="O267" s="54">
        <v>0</v>
      </c>
      <c r="P267" s="54">
        <v>0</v>
      </c>
      <c r="Q267" s="66">
        <f t="shared" si="31"/>
        <v>3497530825</v>
      </c>
    </row>
    <row r="268" spans="2:17" ht="12" outlineLevel="1" thickBot="1" x14ac:dyDescent="0.3">
      <c r="B268" s="16" t="s">
        <v>58</v>
      </c>
      <c r="C268" s="61"/>
      <c r="D268" s="61"/>
      <c r="E268" s="62">
        <f t="shared" ref="E268:Q268" si="33">SUBTOTAL(9,E267:E267)</f>
        <v>42</v>
      </c>
      <c r="F268" s="62">
        <f t="shared" si="33"/>
        <v>0</v>
      </c>
      <c r="G268" s="62">
        <f t="shared" si="33"/>
        <v>0</v>
      </c>
      <c r="H268" s="62">
        <f t="shared" si="33"/>
        <v>0</v>
      </c>
      <c r="I268" s="62">
        <f t="shared" si="33"/>
        <v>477436278</v>
      </c>
      <c r="J268" s="62">
        <f t="shared" si="33"/>
        <v>482341232</v>
      </c>
      <c r="K268" s="62">
        <f t="shared" si="33"/>
        <v>422645185</v>
      </c>
      <c r="L268" s="62">
        <f t="shared" si="33"/>
        <v>728355598</v>
      </c>
      <c r="M268" s="62">
        <f t="shared" si="33"/>
        <v>902769946</v>
      </c>
      <c r="N268" s="62">
        <f t="shared" si="33"/>
        <v>483982586</v>
      </c>
      <c r="O268" s="62">
        <f t="shared" si="33"/>
        <v>0</v>
      </c>
      <c r="P268" s="62">
        <f t="shared" si="33"/>
        <v>0</v>
      </c>
      <c r="Q268" s="68">
        <f t="shared" si="33"/>
        <v>3497530825</v>
      </c>
    </row>
    <row r="269" spans="2:17" outlineLevel="2" x14ac:dyDescent="0.25">
      <c r="B269" s="51" t="s">
        <v>35</v>
      </c>
      <c r="C269" s="52">
        <v>800088702</v>
      </c>
      <c r="D269" s="53" t="s">
        <v>126</v>
      </c>
      <c r="E269" s="54">
        <v>972</v>
      </c>
      <c r="F269" s="54">
        <v>1656357</v>
      </c>
      <c r="G269" s="54">
        <v>171615828</v>
      </c>
      <c r="H269" s="54">
        <f t="shared" si="29"/>
        <v>173272185</v>
      </c>
      <c r="I269" s="54">
        <v>105500415</v>
      </c>
      <c r="J269" s="54">
        <v>292797124</v>
      </c>
      <c r="K269" s="54">
        <v>69879723</v>
      </c>
      <c r="L269" s="54">
        <v>76449668</v>
      </c>
      <c r="M269" s="54">
        <v>142538277</v>
      </c>
      <c r="N269" s="54">
        <v>90657942</v>
      </c>
      <c r="O269" s="54">
        <v>0</v>
      </c>
      <c r="P269" s="54">
        <v>0</v>
      </c>
      <c r="Q269" s="66">
        <f t="shared" si="31"/>
        <v>951095334</v>
      </c>
    </row>
    <row r="270" spans="2:17" outlineLevel="2" x14ac:dyDescent="0.25">
      <c r="B270" s="51" t="s">
        <v>35</v>
      </c>
      <c r="C270" s="52">
        <v>800130907</v>
      </c>
      <c r="D270" s="53" t="s">
        <v>128</v>
      </c>
      <c r="E270" s="54">
        <v>2277</v>
      </c>
      <c r="F270" s="54">
        <v>53776415.649999999</v>
      </c>
      <c r="G270" s="54">
        <v>329368496</v>
      </c>
      <c r="H270" s="54">
        <f t="shared" si="29"/>
        <v>383144911.64999998</v>
      </c>
      <c r="I270" s="54">
        <v>632551253</v>
      </c>
      <c r="J270" s="54">
        <v>354642182</v>
      </c>
      <c r="K270" s="54">
        <v>71947860</v>
      </c>
      <c r="L270" s="54">
        <v>379945209</v>
      </c>
      <c r="M270" s="54">
        <v>252292404</v>
      </c>
      <c r="N270" s="54">
        <v>70995613.299999997</v>
      </c>
      <c r="O270" s="54">
        <v>0</v>
      </c>
      <c r="P270" s="54">
        <v>0</v>
      </c>
      <c r="Q270" s="66">
        <f t="shared" si="31"/>
        <v>2145519432.95</v>
      </c>
    </row>
    <row r="271" spans="2:17" outlineLevel="2" x14ac:dyDescent="0.25">
      <c r="B271" s="51" t="s">
        <v>35</v>
      </c>
      <c r="C271" s="52">
        <v>800249241</v>
      </c>
      <c r="D271" s="53" t="s">
        <v>129</v>
      </c>
      <c r="E271" s="54">
        <v>121</v>
      </c>
      <c r="F271" s="54">
        <v>0</v>
      </c>
      <c r="G271" s="54">
        <v>0</v>
      </c>
      <c r="H271" s="54">
        <f t="shared" si="29"/>
        <v>0</v>
      </c>
      <c r="I271" s="54">
        <v>0</v>
      </c>
      <c r="J271" s="54">
        <v>0</v>
      </c>
      <c r="K271" s="54">
        <v>0</v>
      </c>
      <c r="L271" s="54">
        <v>0</v>
      </c>
      <c r="M271" s="54">
        <v>0</v>
      </c>
      <c r="N271" s="54">
        <v>257560078.69999999</v>
      </c>
      <c r="O271" s="54">
        <v>0</v>
      </c>
      <c r="P271" s="54">
        <v>0</v>
      </c>
      <c r="Q271" s="66">
        <f t="shared" si="31"/>
        <v>257560078.69999999</v>
      </c>
    </row>
    <row r="272" spans="2:17" outlineLevel="2" x14ac:dyDescent="0.25">
      <c r="B272" s="51" t="s">
        <v>35</v>
      </c>
      <c r="C272" s="52">
        <v>800251440</v>
      </c>
      <c r="D272" s="53" t="s">
        <v>124</v>
      </c>
      <c r="E272" s="54">
        <v>1413</v>
      </c>
      <c r="F272" s="54">
        <v>139656855.19</v>
      </c>
      <c r="G272" s="54">
        <v>218083761</v>
      </c>
      <c r="H272" s="54">
        <f t="shared" si="29"/>
        <v>357740616.19</v>
      </c>
      <c r="I272" s="54">
        <v>338801411</v>
      </c>
      <c r="J272" s="54">
        <v>404659964</v>
      </c>
      <c r="K272" s="54">
        <v>306091484</v>
      </c>
      <c r="L272" s="54">
        <v>912649043</v>
      </c>
      <c r="M272" s="54">
        <v>8832626</v>
      </c>
      <c r="N272" s="54">
        <v>9848865</v>
      </c>
      <c r="O272" s="54">
        <v>-1228335072</v>
      </c>
      <c r="P272" s="54">
        <v>0</v>
      </c>
      <c r="Q272" s="66">
        <f t="shared" si="31"/>
        <v>1110288937.1900001</v>
      </c>
    </row>
    <row r="273" spans="2:17" outlineLevel="2" x14ac:dyDescent="0.25">
      <c r="B273" s="51" t="s">
        <v>35</v>
      </c>
      <c r="C273" s="52">
        <v>805001157</v>
      </c>
      <c r="D273" s="53" t="s">
        <v>130</v>
      </c>
      <c r="E273" s="54">
        <v>13</v>
      </c>
      <c r="F273" s="54">
        <v>0</v>
      </c>
      <c r="G273" s="54">
        <v>290100</v>
      </c>
      <c r="H273" s="54">
        <f t="shared" si="29"/>
        <v>290100</v>
      </c>
      <c r="I273" s="54">
        <v>0</v>
      </c>
      <c r="J273" s="54">
        <v>0</v>
      </c>
      <c r="K273" s="54">
        <v>420949</v>
      </c>
      <c r="L273" s="54">
        <v>13583184</v>
      </c>
      <c r="M273" s="54">
        <v>918548</v>
      </c>
      <c r="N273" s="54">
        <v>385519</v>
      </c>
      <c r="O273" s="54">
        <v>0</v>
      </c>
      <c r="P273" s="54">
        <v>0</v>
      </c>
      <c r="Q273" s="66">
        <f t="shared" si="31"/>
        <v>15598300</v>
      </c>
    </row>
    <row r="274" spans="2:17" outlineLevel="2" x14ac:dyDescent="0.25">
      <c r="B274" s="51" t="s">
        <v>35</v>
      </c>
      <c r="C274" s="52">
        <v>806008394</v>
      </c>
      <c r="D274" s="53" t="s">
        <v>131</v>
      </c>
      <c r="E274" s="54">
        <v>655</v>
      </c>
      <c r="F274" s="54">
        <v>54624330.240000002</v>
      </c>
      <c r="G274" s="54">
        <v>302455860</v>
      </c>
      <c r="H274" s="54">
        <f t="shared" si="29"/>
        <v>357080190.24000001</v>
      </c>
      <c r="I274" s="54">
        <v>514983978</v>
      </c>
      <c r="J274" s="54">
        <v>143378014</v>
      </c>
      <c r="K274" s="54">
        <v>1545097</v>
      </c>
      <c r="L274" s="54">
        <v>33518226</v>
      </c>
      <c r="M274" s="54">
        <v>117466762.97</v>
      </c>
      <c r="N274" s="54">
        <v>119091930</v>
      </c>
      <c r="O274" s="54">
        <v>-90930946</v>
      </c>
      <c r="P274" s="54">
        <v>0</v>
      </c>
      <c r="Q274" s="66">
        <f t="shared" si="31"/>
        <v>1196133252.21</v>
      </c>
    </row>
    <row r="275" spans="2:17" outlineLevel="2" x14ac:dyDescent="0.25">
      <c r="B275" s="51" t="s">
        <v>35</v>
      </c>
      <c r="C275" s="52">
        <v>809008362</v>
      </c>
      <c r="D275" s="53" t="s">
        <v>132</v>
      </c>
      <c r="E275" s="54">
        <v>656</v>
      </c>
      <c r="F275" s="54">
        <v>685250.89</v>
      </c>
      <c r="G275" s="54">
        <v>12919800</v>
      </c>
      <c r="H275" s="54">
        <f t="shared" si="29"/>
        <v>13605050.890000001</v>
      </c>
      <c r="I275" s="54">
        <v>47389847</v>
      </c>
      <c r="J275" s="54">
        <v>12837548</v>
      </c>
      <c r="K275" s="54">
        <v>71688385</v>
      </c>
      <c r="L275" s="54">
        <v>264269674</v>
      </c>
      <c r="M275" s="54">
        <v>86374886</v>
      </c>
      <c r="N275" s="54">
        <v>121561316</v>
      </c>
      <c r="O275" s="54">
        <v>0</v>
      </c>
      <c r="P275" s="54">
        <v>0</v>
      </c>
      <c r="Q275" s="66">
        <f t="shared" si="31"/>
        <v>617726706.88999999</v>
      </c>
    </row>
    <row r="276" spans="2:17" outlineLevel="2" x14ac:dyDescent="0.25">
      <c r="B276" s="51" t="s">
        <v>35</v>
      </c>
      <c r="C276" s="52">
        <v>814000337</v>
      </c>
      <c r="D276" s="53" t="s">
        <v>293</v>
      </c>
      <c r="E276" s="54">
        <v>259</v>
      </c>
      <c r="F276" s="54">
        <v>0</v>
      </c>
      <c r="G276" s="54">
        <v>0</v>
      </c>
      <c r="H276" s="54">
        <f t="shared" si="29"/>
        <v>0</v>
      </c>
      <c r="I276" s="54">
        <v>0</v>
      </c>
      <c r="J276" s="54">
        <v>0</v>
      </c>
      <c r="K276" s="54">
        <v>0</v>
      </c>
      <c r="L276" s="54">
        <v>0</v>
      </c>
      <c r="M276" s="54">
        <v>0</v>
      </c>
      <c r="N276" s="54">
        <v>265396409</v>
      </c>
      <c r="O276" s="54">
        <v>0</v>
      </c>
      <c r="P276" s="54">
        <v>0</v>
      </c>
      <c r="Q276" s="66">
        <f t="shared" si="31"/>
        <v>265396409</v>
      </c>
    </row>
    <row r="277" spans="2:17" outlineLevel="2" x14ac:dyDescent="0.25">
      <c r="B277" s="51" t="s">
        <v>35</v>
      </c>
      <c r="C277" s="52">
        <v>817000248</v>
      </c>
      <c r="D277" s="53" t="s">
        <v>133</v>
      </c>
      <c r="E277" s="54">
        <v>163</v>
      </c>
      <c r="F277" s="54">
        <v>0</v>
      </c>
      <c r="G277" s="54">
        <v>0</v>
      </c>
      <c r="H277" s="54">
        <f t="shared" si="29"/>
        <v>0</v>
      </c>
      <c r="I277" s="54">
        <v>0</v>
      </c>
      <c r="J277" s="54">
        <v>0</v>
      </c>
      <c r="K277" s="54">
        <v>0</v>
      </c>
      <c r="L277" s="54">
        <v>0</v>
      </c>
      <c r="M277" s="54">
        <v>0</v>
      </c>
      <c r="N277" s="54">
        <v>270889345</v>
      </c>
      <c r="O277" s="54">
        <v>0</v>
      </c>
      <c r="P277" s="54">
        <v>0</v>
      </c>
      <c r="Q277" s="66">
        <f t="shared" si="31"/>
        <v>270889345</v>
      </c>
    </row>
    <row r="278" spans="2:17" outlineLevel="2" x14ac:dyDescent="0.25">
      <c r="B278" s="51" t="s">
        <v>35</v>
      </c>
      <c r="C278" s="52">
        <v>817001773</v>
      </c>
      <c r="D278" s="53" t="s">
        <v>294</v>
      </c>
      <c r="E278" s="54">
        <v>245</v>
      </c>
      <c r="F278" s="54">
        <v>4385903</v>
      </c>
      <c r="G278" s="54">
        <v>22091271</v>
      </c>
      <c r="H278" s="54">
        <f t="shared" si="29"/>
        <v>26477174</v>
      </c>
      <c r="I278" s="54">
        <v>87552707</v>
      </c>
      <c r="J278" s="54">
        <v>0</v>
      </c>
      <c r="K278" s="54">
        <v>8528970</v>
      </c>
      <c r="L278" s="54">
        <v>8252254</v>
      </c>
      <c r="M278" s="54">
        <v>63539285</v>
      </c>
      <c r="N278" s="54">
        <v>261032781</v>
      </c>
      <c r="O278" s="54">
        <v>0</v>
      </c>
      <c r="P278" s="54">
        <v>0</v>
      </c>
      <c r="Q278" s="66">
        <f t="shared" si="31"/>
        <v>455383171</v>
      </c>
    </row>
    <row r="279" spans="2:17" outlineLevel="2" x14ac:dyDescent="0.25">
      <c r="B279" s="51" t="s">
        <v>35</v>
      </c>
      <c r="C279" s="52">
        <v>824001398</v>
      </c>
      <c r="D279" s="53" t="s">
        <v>295</v>
      </c>
      <c r="E279" s="54">
        <v>188</v>
      </c>
      <c r="F279" s="54">
        <v>151568</v>
      </c>
      <c r="G279" s="54">
        <v>5351878</v>
      </c>
      <c r="H279" s="54">
        <f t="shared" si="29"/>
        <v>5503446</v>
      </c>
      <c r="I279" s="54">
        <v>837243</v>
      </c>
      <c r="J279" s="54">
        <v>18429405</v>
      </c>
      <c r="K279" s="54">
        <v>10677662</v>
      </c>
      <c r="L279" s="54">
        <v>72446654</v>
      </c>
      <c r="M279" s="54">
        <v>3840322</v>
      </c>
      <c r="N279" s="54">
        <v>82136436</v>
      </c>
      <c r="O279" s="54">
        <v>0</v>
      </c>
      <c r="P279" s="54">
        <v>0</v>
      </c>
      <c r="Q279" s="66">
        <f t="shared" si="31"/>
        <v>193871168</v>
      </c>
    </row>
    <row r="280" spans="2:17" outlineLevel="2" x14ac:dyDescent="0.25">
      <c r="B280" s="51" t="s">
        <v>35</v>
      </c>
      <c r="C280" s="52">
        <v>830003564</v>
      </c>
      <c r="D280" s="53" t="s">
        <v>134</v>
      </c>
      <c r="E280" s="54">
        <v>4660</v>
      </c>
      <c r="F280" s="54">
        <v>5052029.45</v>
      </c>
      <c r="G280" s="54">
        <v>1061185775</v>
      </c>
      <c r="H280" s="54">
        <f t="shared" si="29"/>
        <v>1066237804.45</v>
      </c>
      <c r="I280" s="54">
        <v>1176667387</v>
      </c>
      <c r="J280" s="54">
        <v>1022954711</v>
      </c>
      <c r="K280" s="54">
        <v>789956661</v>
      </c>
      <c r="L280" s="54">
        <v>165905963.19999999</v>
      </c>
      <c r="M280" s="54">
        <v>135072376</v>
      </c>
      <c r="N280" s="54">
        <v>687536824</v>
      </c>
      <c r="O280" s="54">
        <v>0</v>
      </c>
      <c r="P280" s="54">
        <v>-795707141</v>
      </c>
      <c r="Q280" s="66">
        <f t="shared" si="31"/>
        <v>4248624585.6499996</v>
      </c>
    </row>
    <row r="281" spans="2:17" outlineLevel="2" x14ac:dyDescent="0.25">
      <c r="B281" s="51" t="s">
        <v>35</v>
      </c>
      <c r="C281" s="52">
        <v>830113831</v>
      </c>
      <c r="D281" s="53" t="s">
        <v>136</v>
      </c>
      <c r="E281" s="54">
        <v>336</v>
      </c>
      <c r="F281" s="54">
        <v>2922369</v>
      </c>
      <c r="G281" s="54">
        <v>81971930.099999994</v>
      </c>
      <c r="H281" s="54">
        <f t="shared" si="29"/>
        <v>84894299.099999994</v>
      </c>
      <c r="I281" s="54">
        <v>10656914</v>
      </c>
      <c r="J281" s="54">
        <v>54488999</v>
      </c>
      <c r="K281" s="54">
        <v>2645906</v>
      </c>
      <c r="L281" s="54">
        <v>21914229</v>
      </c>
      <c r="M281" s="54">
        <v>51300187</v>
      </c>
      <c r="N281" s="54">
        <v>160115457.16</v>
      </c>
      <c r="O281" s="54">
        <v>0</v>
      </c>
      <c r="P281" s="54">
        <v>0</v>
      </c>
      <c r="Q281" s="66">
        <f t="shared" si="31"/>
        <v>386015991.25999999</v>
      </c>
    </row>
    <row r="282" spans="2:17" outlineLevel="2" x14ac:dyDescent="0.25">
      <c r="B282" s="51" t="s">
        <v>35</v>
      </c>
      <c r="C282" s="52">
        <v>837000084</v>
      </c>
      <c r="D282" s="53" t="s">
        <v>137</v>
      </c>
      <c r="E282" s="54">
        <v>584</v>
      </c>
      <c r="F282" s="54">
        <v>1195104.8</v>
      </c>
      <c r="G282" s="54">
        <v>139970558</v>
      </c>
      <c r="H282" s="54">
        <f t="shared" si="29"/>
        <v>141165662.80000001</v>
      </c>
      <c r="I282" s="54">
        <v>47888610</v>
      </c>
      <c r="J282" s="54">
        <v>22290454</v>
      </c>
      <c r="K282" s="54">
        <v>105617948</v>
      </c>
      <c r="L282" s="54">
        <v>42217274</v>
      </c>
      <c r="M282" s="54">
        <v>8210683</v>
      </c>
      <c r="N282" s="54">
        <v>210780168</v>
      </c>
      <c r="O282" s="54">
        <v>0</v>
      </c>
      <c r="P282" s="54">
        <v>0</v>
      </c>
      <c r="Q282" s="66">
        <f t="shared" si="31"/>
        <v>578170799.79999995</v>
      </c>
    </row>
    <row r="283" spans="2:17" outlineLevel="2" x14ac:dyDescent="0.25">
      <c r="B283" s="51" t="s">
        <v>35</v>
      </c>
      <c r="C283" s="52">
        <v>839000495</v>
      </c>
      <c r="D283" s="53" t="s">
        <v>138</v>
      </c>
      <c r="E283" s="54">
        <v>36</v>
      </c>
      <c r="F283" s="54">
        <v>0</v>
      </c>
      <c r="G283" s="54">
        <v>1472832</v>
      </c>
      <c r="H283" s="54">
        <f t="shared" si="29"/>
        <v>1472832</v>
      </c>
      <c r="I283" s="54">
        <v>4686210</v>
      </c>
      <c r="J283" s="54">
        <v>94736903</v>
      </c>
      <c r="K283" s="54">
        <v>2385881</v>
      </c>
      <c r="L283" s="54">
        <v>48476131</v>
      </c>
      <c r="M283" s="54">
        <v>312766</v>
      </c>
      <c r="N283" s="54">
        <v>151496.5</v>
      </c>
      <c r="O283" s="54">
        <v>0</v>
      </c>
      <c r="P283" s="54">
        <v>-54500</v>
      </c>
      <c r="Q283" s="66">
        <f t="shared" si="31"/>
        <v>152167719.5</v>
      </c>
    </row>
    <row r="284" spans="2:17" outlineLevel="2" x14ac:dyDescent="0.25">
      <c r="B284" s="51" t="s">
        <v>35</v>
      </c>
      <c r="C284" s="52">
        <v>860066942</v>
      </c>
      <c r="D284" s="53" t="s">
        <v>139</v>
      </c>
      <c r="E284" s="54">
        <v>1311</v>
      </c>
      <c r="F284" s="54">
        <v>85358707.370000005</v>
      </c>
      <c r="G284" s="54">
        <v>301680411.19999999</v>
      </c>
      <c r="H284" s="54">
        <f t="shared" si="29"/>
        <v>387039118.56999999</v>
      </c>
      <c r="I284" s="54">
        <v>391053320</v>
      </c>
      <c r="J284" s="54">
        <v>558930126</v>
      </c>
      <c r="K284" s="54">
        <v>492237679</v>
      </c>
      <c r="L284" s="54">
        <v>141662144</v>
      </c>
      <c r="M284" s="54">
        <v>72666527</v>
      </c>
      <c r="N284" s="54">
        <v>125217754.2</v>
      </c>
      <c r="O284" s="54">
        <v>0</v>
      </c>
      <c r="P284" s="54">
        <v>-1022444523</v>
      </c>
      <c r="Q284" s="66">
        <f t="shared" si="31"/>
        <v>1146362145.77</v>
      </c>
    </row>
    <row r="285" spans="2:17" outlineLevel="2" x14ac:dyDescent="0.25">
      <c r="B285" s="51" t="s">
        <v>35</v>
      </c>
      <c r="C285" s="52">
        <v>890102044</v>
      </c>
      <c r="D285" s="53" t="s">
        <v>140</v>
      </c>
      <c r="E285" s="54">
        <v>167</v>
      </c>
      <c r="F285" s="54">
        <v>283019.68</v>
      </c>
      <c r="G285" s="54">
        <v>0</v>
      </c>
      <c r="H285" s="54">
        <f t="shared" si="29"/>
        <v>283019.68</v>
      </c>
      <c r="I285" s="54">
        <v>0</v>
      </c>
      <c r="J285" s="54">
        <v>0</v>
      </c>
      <c r="K285" s="54">
        <v>0</v>
      </c>
      <c r="L285" s="54">
        <v>0</v>
      </c>
      <c r="M285" s="54">
        <v>0</v>
      </c>
      <c r="N285" s="54">
        <v>172093942</v>
      </c>
      <c r="O285" s="54">
        <v>0</v>
      </c>
      <c r="P285" s="54">
        <v>0</v>
      </c>
      <c r="Q285" s="66">
        <f t="shared" si="31"/>
        <v>172376961.68000001</v>
      </c>
    </row>
    <row r="286" spans="2:17" outlineLevel="2" x14ac:dyDescent="0.25">
      <c r="B286" s="51" t="s">
        <v>35</v>
      </c>
      <c r="C286" s="52">
        <v>890303093</v>
      </c>
      <c r="D286" s="53" t="s">
        <v>141</v>
      </c>
      <c r="E286" s="54">
        <v>26</v>
      </c>
      <c r="F286" s="54">
        <v>0</v>
      </c>
      <c r="G286" s="54">
        <v>0</v>
      </c>
      <c r="H286" s="54">
        <f t="shared" ref="H286:H300" si="34">+F286+G286</f>
        <v>0</v>
      </c>
      <c r="I286" s="54">
        <v>0</v>
      </c>
      <c r="J286" s="54">
        <v>345712</v>
      </c>
      <c r="K286" s="54">
        <v>0</v>
      </c>
      <c r="L286" s="54">
        <v>6993223</v>
      </c>
      <c r="M286" s="54">
        <v>531300</v>
      </c>
      <c r="N286" s="54">
        <v>18182215</v>
      </c>
      <c r="O286" s="54">
        <v>-5938124</v>
      </c>
      <c r="P286" s="54">
        <v>0</v>
      </c>
      <c r="Q286" s="66">
        <f t="shared" si="31"/>
        <v>20114326</v>
      </c>
    </row>
    <row r="287" spans="2:17" outlineLevel="2" x14ac:dyDescent="0.25">
      <c r="B287" s="51" t="s">
        <v>35</v>
      </c>
      <c r="C287" s="52">
        <v>890500675</v>
      </c>
      <c r="D287" s="53" t="s">
        <v>296</v>
      </c>
      <c r="E287" s="54">
        <v>39</v>
      </c>
      <c r="F287" s="54">
        <v>0</v>
      </c>
      <c r="G287" s="54">
        <v>9363700</v>
      </c>
      <c r="H287" s="54">
        <f t="shared" si="34"/>
        <v>9363700</v>
      </c>
      <c r="I287" s="54">
        <v>3268140</v>
      </c>
      <c r="J287" s="54">
        <v>0</v>
      </c>
      <c r="K287" s="54">
        <v>0</v>
      </c>
      <c r="L287" s="54">
        <v>0</v>
      </c>
      <c r="M287" s="54">
        <v>20805701</v>
      </c>
      <c r="N287" s="54">
        <v>10679349</v>
      </c>
      <c r="O287" s="54">
        <v>0</v>
      </c>
      <c r="P287" s="54">
        <v>0</v>
      </c>
      <c r="Q287" s="66">
        <f t="shared" si="31"/>
        <v>44116890</v>
      </c>
    </row>
    <row r="288" spans="2:17" outlineLevel="2" x14ac:dyDescent="0.25">
      <c r="B288" s="51" t="s">
        <v>35</v>
      </c>
      <c r="C288" s="52">
        <v>891600091</v>
      </c>
      <c r="D288" s="53" t="s">
        <v>142</v>
      </c>
      <c r="E288" s="54">
        <v>222</v>
      </c>
      <c r="F288" s="54">
        <v>2510700</v>
      </c>
      <c r="G288" s="54">
        <v>154213162</v>
      </c>
      <c r="H288" s="54">
        <f t="shared" si="34"/>
        <v>156723862</v>
      </c>
      <c r="I288" s="54">
        <v>21261920</v>
      </c>
      <c r="J288" s="54">
        <v>0</v>
      </c>
      <c r="K288" s="54">
        <v>10784595</v>
      </c>
      <c r="L288" s="54">
        <v>0</v>
      </c>
      <c r="M288" s="54">
        <v>7076906</v>
      </c>
      <c r="N288" s="54">
        <v>269697028</v>
      </c>
      <c r="O288" s="54">
        <v>0</v>
      </c>
      <c r="P288" s="54">
        <v>0</v>
      </c>
      <c r="Q288" s="66">
        <f t="shared" si="31"/>
        <v>465544311</v>
      </c>
    </row>
    <row r="289" spans="2:18" outlineLevel="2" x14ac:dyDescent="0.25">
      <c r="B289" s="51" t="s">
        <v>35</v>
      </c>
      <c r="C289" s="52">
        <v>891856000</v>
      </c>
      <c r="D289" s="53" t="s">
        <v>143</v>
      </c>
      <c r="E289" s="54">
        <v>671</v>
      </c>
      <c r="F289" s="54">
        <v>0</v>
      </c>
      <c r="G289" s="54">
        <v>3660977</v>
      </c>
      <c r="H289" s="54">
        <f t="shared" si="34"/>
        <v>3660977</v>
      </c>
      <c r="I289" s="54">
        <v>7446898</v>
      </c>
      <c r="J289" s="54">
        <v>3812969</v>
      </c>
      <c r="K289" s="54">
        <v>5081648</v>
      </c>
      <c r="L289" s="54">
        <v>366806762</v>
      </c>
      <c r="M289" s="54">
        <v>492272734</v>
      </c>
      <c r="N289" s="54">
        <v>872680142</v>
      </c>
      <c r="O289" s="54">
        <v>0</v>
      </c>
      <c r="P289" s="54">
        <v>0</v>
      </c>
      <c r="Q289" s="66">
        <f t="shared" si="31"/>
        <v>1751762130</v>
      </c>
    </row>
    <row r="290" spans="2:18" outlineLevel="2" x14ac:dyDescent="0.25">
      <c r="B290" s="51" t="s">
        <v>35</v>
      </c>
      <c r="C290" s="52">
        <v>900156264</v>
      </c>
      <c r="D290" s="53" t="s">
        <v>144</v>
      </c>
      <c r="E290" s="54">
        <v>6721</v>
      </c>
      <c r="F290" s="54">
        <v>252781803.06999999</v>
      </c>
      <c r="G290" s="54">
        <v>986452483.01999998</v>
      </c>
      <c r="H290" s="54">
        <f t="shared" si="34"/>
        <v>1239234286.0899999</v>
      </c>
      <c r="I290" s="54">
        <v>850966480</v>
      </c>
      <c r="J290" s="54">
        <v>1163195796</v>
      </c>
      <c r="K290" s="54">
        <v>955177636</v>
      </c>
      <c r="L290" s="54">
        <v>3120413919</v>
      </c>
      <c r="M290" s="54">
        <v>3231402548</v>
      </c>
      <c r="N290" s="54">
        <v>531856294</v>
      </c>
      <c r="O290" s="54">
        <v>0</v>
      </c>
      <c r="P290" s="54">
        <v>0</v>
      </c>
      <c r="Q290" s="66">
        <f t="shared" si="31"/>
        <v>11092246959.09</v>
      </c>
    </row>
    <row r="291" spans="2:18" outlineLevel="2" x14ac:dyDescent="0.25">
      <c r="B291" s="51" t="s">
        <v>35</v>
      </c>
      <c r="C291" s="52">
        <v>900226715</v>
      </c>
      <c r="D291" s="53" t="s">
        <v>125</v>
      </c>
      <c r="E291" s="54">
        <v>30982</v>
      </c>
      <c r="F291" s="54">
        <v>33937181.259999998</v>
      </c>
      <c r="G291" s="54">
        <v>900702175</v>
      </c>
      <c r="H291" s="54">
        <f t="shared" si="34"/>
        <v>934639356.25999999</v>
      </c>
      <c r="I291" s="54">
        <v>780098534</v>
      </c>
      <c r="J291" s="54">
        <v>1204439902</v>
      </c>
      <c r="K291" s="54">
        <v>1076145962</v>
      </c>
      <c r="L291" s="54">
        <v>3202347811</v>
      </c>
      <c r="M291" s="54">
        <v>3801606523.23</v>
      </c>
      <c r="N291" s="54">
        <v>2804682021</v>
      </c>
      <c r="O291" s="54">
        <v>-1947654350</v>
      </c>
      <c r="P291" s="54">
        <v>-464707284</v>
      </c>
      <c r="Q291" s="66">
        <f t="shared" si="31"/>
        <v>11391598475.49</v>
      </c>
    </row>
    <row r="292" spans="2:18" outlineLevel="2" x14ac:dyDescent="0.25">
      <c r="B292" s="51" t="s">
        <v>35</v>
      </c>
      <c r="C292" s="52">
        <v>900298372</v>
      </c>
      <c r="D292" s="53" t="s">
        <v>146</v>
      </c>
      <c r="E292" s="54">
        <v>166019</v>
      </c>
      <c r="F292" s="54">
        <v>1913369362.1800001</v>
      </c>
      <c r="G292" s="54">
        <v>19409001173</v>
      </c>
      <c r="H292" s="54">
        <f t="shared" si="34"/>
        <v>21322370535.18</v>
      </c>
      <c r="I292" s="54">
        <f>3036854185</f>
        <v>3036854185</v>
      </c>
      <c r="J292" s="54">
        <f>2794206338</f>
        <v>2794206338</v>
      </c>
      <c r="K292" s="54">
        <v>3780387909</v>
      </c>
      <c r="L292" s="54">
        <f>6176501333-703964</f>
        <v>6175797369</v>
      </c>
      <c r="M292" s="54">
        <v>2798864441.0799999</v>
      </c>
      <c r="N292" s="54">
        <v>2343363931</v>
      </c>
      <c r="O292" s="54">
        <v>-1009378351</v>
      </c>
      <c r="P292" s="54">
        <v>-1659406610</v>
      </c>
      <c r="Q292" s="66">
        <f>SUM(H292:P292)</f>
        <v>39583059747.260002</v>
      </c>
    </row>
    <row r="293" spans="2:18" outlineLevel="2" x14ac:dyDescent="0.25">
      <c r="B293" s="51" t="s">
        <v>35</v>
      </c>
      <c r="C293" s="52">
        <v>900604350</v>
      </c>
      <c r="D293" s="53" t="s">
        <v>147</v>
      </c>
      <c r="E293" s="54">
        <v>523</v>
      </c>
      <c r="F293" s="54">
        <v>3550776</v>
      </c>
      <c r="G293" s="54">
        <v>60590950</v>
      </c>
      <c r="H293" s="54">
        <f t="shared" si="34"/>
        <v>64141726</v>
      </c>
      <c r="I293" s="54">
        <v>132106901</v>
      </c>
      <c r="J293" s="54">
        <v>15756306</v>
      </c>
      <c r="K293" s="54">
        <v>62610742</v>
      </c>
      <c r="L293" s="54">
        <v>139314437</v>
      </c>
      <c r="M293" s="54">
        <v>117680565</v>
      </c>
      <c r="N293" s="54">
        <v>434840965.19999999</v>
      </c>
      <c r="O293" s="54">
        <v>0</v>
      </c>
      <c r="P293" s="54">
        <v>0</v>
      </c>
      <c r="Q293" s="66">
        <f t="shared" ref="Q293:Q300" si="35">SUM(H293:P293)</f>
        <v>966451642.20000005</v>
      </c>
    </row>
    <row r="294" spans="2:18" outlineLevel="2" x14ac:dyDescent="0.25">
      <c r="B294" s="51" t="s">
        <v>35</v>
      </c>
      <c r="C294" s="52">
        <v>900914254</v>
      </c>
      <c r="D294" s="53" t="s">
        <v>297</v>
      </c>
      <c r="E294" s="54">
        <v>3</v>
      </c>
      <c r="F294" s="54">
        <v>0</v>
      </c>
      <c r="G294" s="54">
        <v>2321552</v>
      </c>
      <c r="H294" s="54">
        <f t="shared" si="34"/>
        <v>2321552</v>
      </c>
      <c r="I294" s="54">
        <v>0</v>
      </c>
      <c r="J294" s="54">
        <v>0</v>
      </c>
      <c r="K294" s="54">
        <v>0</v>
      </c>
      <c r="L294" s="54">
        <v>0</v>
      </c>
      <c r="M294" s="54">
        <v>0</v>
      </c>
      <c r="N294" s="54">
        <v>2263252</v>
      </c>
      <c r="O294" s="54">
        <v>0</v>
      </c>
      <c r="P294" s="54">
        <v>0</v>
      </c>
      <c r="Q294" s="66">
        <f t="shared" si="35"/>
        <v>4584804</v>
      </c>
    </row>
    <row r="295" spans="2:18" outlineLevel="2" x14ac:dyDescent="0.25">
      <c r="B295" s="51" t="s">
        <v>35</v>
      </c>
      <c r="C295" s="52">
        <v>900935126</v>
      </c>
      <c r="D295" s="53" t="s">
        <v>148</v>
      </c>
      <c r="E295" s="54">
        <v>1476</v>
      </c>
      <c r="F295" s="54">
        <v>3210946.4</v>
      </c>
      <c r="G295" s="54">
        <v>235828151</v>
      </c>
      <c r="H295" s="54">
        <f t="shared" si="34"/>
        <v>239039097.40000001</v>
      </c>
      <c r="I295" s="54">
        <v>164180739</v>
      </c>
      <c r="J295" s="54">
        <v>13117220</v>
      </c>
      <c r="K295" s="54">
        <v>42436759</v>
      </c>
      <c r="L295" s="54">
        <v>241932275.5</v>
      </c>
      <c r="M295" s="54">
        <v>224180044</v>
      </c>
      <c r="N295" s="54">
        <v>720882613.89999998</v>
      </c>
      <c r="O295" s="54">
        <v>0</v>
      </c>
      <c r="P295" s="54">
        <v>0</v>
      </c>
      <c r="Q295" s="66">
        <f t="shared" si="35"/>
        <v>1645768748.8</v>
      </c>
    </row>
    <row r="296" spans="2:18" outlineLevel="2" x14ac:dyDescent="0.25">
      <c r="B296" s="51" t="s">
        <v>35</v>
      </c>
      <c r="C296" s="52">
        <v>901021565</v>
      </c>
      <c r="D296" s="53" t="s">
        <v>149</v>
      </c>
      <c r="E296" s="54">
        <v>1076</v>
      </c>
      <c r="F296" s="54">
        <v>7623470.2000000002</v>
      </c>
      <c r="G296" s="54">
        <v>44981780</v>
      </c>
      <c r="H296" s="54">
        <f t="shared" si="34"/>
        <v>52605250.200000003</v>
      </c>
      <c r="I296" s="54">
        <v>106780121</v>
      </c>
      <c r="J296" s="54">
        <v>23143485</v>
      </c>
      <c r="K296" s="54">
        <v>27447332</v>
      </c>
      <c r="L296" s="54">
        <v>205224454</v>
      </c>
      <c r="M296" s="54">
        <v>122260058</v>
      </c>
      <c r="N296" s="54">
        <v>1158758732</v>
      </c>
      <c r="O296" s="54">
        <v>0</v>
      </c>
      <c r="P296" s="54">
        <v>-89601472</v>
      </c>
      <c r="Q296" s="66">
        <f t="shared" si="35"/>
        <v>1606617960.2</v>
      </c>
    </row>
    <row r="297" spans="2:18" outlineLevel="2" x14ac:dyDescent="0.25">
      <c r="B297" s="51" t="s">
        <v>35</v>
      </c>
      <c r="C297" s="52">
        <v>901543211</v>
      </c>
      <c r="D297" s="53" t="s">
        <v>150</v>
      </c>
      <c r="E297" s="54">
        <v>3738</v>
      </c>
      <c r="F297" s="54">
        <v>14775368.800000001</v>
      </c>
      <c r="G297" s="54">
        <v>1736013200</v>
      </c>
      <c r="H297" s="54">
        <f t="shared" si="34"/>
        <v>1750788568.8</v>
      </c>
      <c r="I297" s="54">
        <v>134440044</v>
      </c>
      <c r="J297" s="54">
        <v>78079862</v>
      </c>
      <c r="K297" s="54">
        <v>63700</v>
      </c>
      <c r="L297" s="54">
        <v>1116683496</v>
      </c>
      <c r="M297" s="54">
        <v>871336221.70000005</v>
      </c>
      <c r="N297" s="54">
        <v>425732117.88</v>
      </c>
      <c r="O297" s="54">
        <v>-17267112.02</v>
      </c>
      <c r="P297" s="54">
        <v>0</v>
      </c>
      <c r="Q297" s="66">
        <f t="shared" si="35"/>
        <v>4359856898.3599997</v>
      </c>
    </row>
    <row r="298" spans="2:18" outlineLevel="2" x14ac:dyDescent="0.25">
      <c r="B298" s="51" t="s">
        <v>35</v>
      </c>
      <c r="C298" s="52">
        <v>901543761</v>
      </c>
      <c r="D298" s="53" t="s">
        <v>151</v>
      </c>
      <c r="E298" s="54">
        <v>178</v>
      </c>
      <c r="F298" s="54">
        <v>0</v>
      </c>
      <c r="G298" s="54">
        <v>7630576</v>
      </c>
      <c r="H298" s="54">
        <f t="shared" si="34"/>
        <v>7630576</v>
      </c>
      <c r="I298" s="54">
        <v>0</v>
      </c>
      <c r="J298" s="54">
        <v>17239743</v>
      </c>
      <c r="K298" s="54">
        <v>0</v>
      </c>
      <c r="L298" s="54">
        <v>30763915</v>
      </c>
      <c r="M298" s="54">
        <v>791866</v>
      </c>
      <c r="N298" s="54">
        <v>114161221</v>
      </c>
      <c r="O298" s="54">
        <v>0</v>
      </c>
      <c r="P298" s="54">
        <v>-7278541</v>
      </c>
      <c r="Q298" s="66">
        <f t="shared" si="35"/>
        <v>163308780</v>
      </c>
    </row>
    <row r="299" spans="2:18" outlineLevel="2" x14ac:dyDescent="0.25">
      <c r="B299" s="51" t="s">
        <v>35</v>
      </c>
      <c r="C299" s="52">
        <v>1074831762</v>
      </c>
      <c r="D299" s="53" t="s">
        <v>89</v>
      </c>
      <c r="E299" s="54">
        <v>0</v>
      </c>
      <c r="F299" s="54">
        <v>59719.5</v>
      </c>
      <c r="G299" s="54">
        <v>0</v>
      </c>
      <c r="H299" s="54">
        <f t="shared" si="34"/>
        <v>59719.5</v>
      </c>
      <c r="I299" s="54">
        <v>0</v>
      </c>
      <c r="J299" s="54">
        <v>0</v>
      </c>
      <c r="K299" s="54">
        <v>0</v>
      </c>
      <c r="L299" s="54">
        <v>0</v>
      </c>
      <c r="M299" s="54">
        <v>0</v>
      </c>
      <c r="N299" s="54">
        <v>0</v>
      </c>
      <c r="O299" s="54">
        <v>0</v>
      </c>
      <c r="P299" s="54">
        <v>0</v>
      </c>
      <c r="Q299" s="66">
        <f t="shared" si="35"/>
        <v>59719.5</v>
      </c>
    </row>
    <row r="300" spans="2:18" ht="12" outlineLevel="2" thickBot="1" x14ac:dyDescent="0.3">
      <c r="B300" s="51" t="s">
        <v>35</v>
      </c>
      <c r="C300" s="52">
        <v>1245082893</v>
      </c>
      <c r="D300" s="53" t="s">
        <v>298</v>
      </c>
      <c r="E300" s="54">
        <v>0</v>
      </c>
      <c r="F300" s="54">
        <v>83979827.590000004</v>
      </c>
      <c r="G300" s="54">
        <v>0</v>
      </c>
      <c r="H300" s="54">
        <f t="shared" si="34"/>
        <v>83979827.590000004</v>
      </c>
      <c r="I300" s="54">
        <v>0</v>
      </c>
      <c r="J300" s="54">
        <v>0</v>
      </c>
      <c r="K300" s="54">
        <v>0</v>
      </c>
      <c r="L300" s="54">
        <v>0</v>
      </c>
      <c r="M300" s="54">
        <v>0</v>
      </c>
      <c r="N300" s="54">
        <v>0</v>
      </c>
      <c r="O300" s="54">
        <v>0</v>
      </c>
      <c r="P300" s="54">
        <v>0</v>
      </c>
      <c r="Q300" s="66">
        <f t="shared" si="35"/>
        <v>83979827.590000004</v>
      </c>
    </row>
    <row r="301" spans="2:18" ht="12" outlineLevel="1" thickBot="1" x14ac:dyDescent="0.3">
      <c r="B301" s="16" t="s">
        <v>59</v>
      </c>
      <c r="C301" s="61"/>
      <c r="D301" s="61"/>
      <c r="E301" s="62">
        <f t="shared" ref="E301:Q301" si="36">SUBTOTAL(9,E269:E300)</f>
        <v>225730</v>
      </c>
      <c r="F301" s="62">
        <f t="shared" si="36"/>
        <v>2665547065.2700005</v>
      </c>
      <c r="G301" s="62">
        <f t="shared" si="36"/>
        <v>26199218379.32</v>
      </c>
      <c r="H301" s="62">
        <f t="shared" si="36"/>
        <v>28864765444.59</v>
      </c>
      <c r="I301" s="62">
        <f t="shared" si="36"/>
        <v>8595973257</v>
      </c>
      <c r="J301" s="62">
        <f t="shared" si="36"/>
        <v>8293482763</v>
      </c>
      <c r="K301" s="62">
        <f t="shared" si="36"/>
        <v>7893760488</v>
      </c>
      <c r="L301" s="62">
        <f t="shared" si="36"/>
        <v>16787567314.700001</v>
      </c>
      <c r="M301" s="62">
        <f t="shared" si="36"/>
        <v>12632174557.980001</v>
      </c>
      <c r="N301" s="62">
        <f t="shared" si="36"/>
        <v>12613231758.84</v>
      </c>
      <c r="O301" s="62">
        <f t="shared" si="36"/>
        <v>-4299503955.0200005</v>
      </c>
      <c r="P301" s="62">
        <f t="shared" si="36"/>
        <v>-4039200071</v>
      </c>
      <c r="Q301" s="68">
        <f t="shared" si="36"/>
        <v>87342251558.089996</v>
      </c>
    </row>
    <row r="302" spans="2:18" ht="12" thickBot="1" x14ac:dyDescent="0.3">
      <c r="B302" s="16" t="s">
        <v>64</v>
      </c>
      <c r="C302" s="61"/>
      <c r="D302" s="61"/>
      <c r="E302" s="62">
        <f t="shared" ref="E302:Q302" si="37">SUBTOTAL(9,E7:E300)</f>
        <v>391061</v>
      </c>
      <c r="F302" s="62">
        <f t="shared" si="37"/>
        <v>4488453879.7600002</v>
      </c>
      <c r="G302" s="62">
        <f t="shared" si="37"/>
        <v>38068436901.32</v>
      </c>
      <c r="H302" s="62">
        <f t="shared" si="37"/>
        <v>42556890781.079994</v>
      </c>
      <c r="I302" s="62">
        <f t="shared" si="37"/>
        <v>14578295876</v>
      </c>
      <c r="J302" s="62">
        <f t="shared" si="37"/>
        <v>15017507700.040001</v>
      </c>
      <c r="K302" s="62">
        <f t="shared" si="37"/>
        <v>13362102556</v>
      </c>
      <c r="L302" s="62">
        <f t="shared" si="37"/>
        <v>27513994113.990002</v>
      </c>
      <c r="M302" s="62">
        <f t="shared" si="37"/>
        <v>22277754088.250004</v>
      </c>
      <c r="N302" s="62">
        <f t="shared" si="37"/>
        <v>131675010578.28996</v>
      </c>
      <c r="O302" s="62">
        <f t="shared" si="37"/>
        <v>-4299503955.0200005</v>
      </c>
      <c r="P302" s="62">
        <f t="shared" si="37"/>
        <v>-9063688338.7999992</v>
      </c>
      <c r="Q302" s="68">
        <f t="shared" si="37"/>
        <v>253618363399.82993</v>
      </c>
    </row>
    <row r="303" spans="2:18" x14ac:dyDescent="0.25">
      <c r="B303" s="10"/>
      <c r="C303" s="43"/>
      <c r="D303" s="17"/>
      <c r="E303" s="18"/>
      <c r="F303" s="18"/>
      <c r="G303" s="18"/>
      <c r="H303" s="18"/>
      <c r="K303" s="18"/>
      <c r="L303" s="18"/>
      <c r="M303" s="18"/>
      <c r="N303" s="18"/>
      <c r="O303" s="18"/>
      <c r="P303" s="18"/>
      <c r="Q303" s="18"/>
    </row>
    <row r="304" spans="2:18" x14ac:dyDescent="0.25">
      <c r="B304" s="10"/>
      <c r="C304" s="43"/>
      <c r="D304" s="17"/>
      <c r="E304" s="18"/>
      <c r="F304" s="18"/>
      <c r="G304" s="18"/>
      <c r="H304" s="18"/>
      <c r="K304" s="18"/>
      <c r="L304" s="18"/>
      <c r="M304" s="18"/>
      <c r="N304" s="18"/>
      <c r="O304" s="18"/>
      <c r="P304" s="18"/>
      <c r="Q304" s="18"/>
      <c r="R304" s="63"/>
    </row>
    <row r="305" spans="2:17" x14ac:dyDescent="0.25">
      <c r="B305" s="10"/>
      <c r="C305" s="43"/>
      <c r="D305" s="17"/>
      <c r="E305" s="18"/>
      <c r="F305" s="18"/>
      <c r="G305" s="18"/>
      <c r="H305" s="18"/>
      <c r="K305" s="18"/>
      <c r="L305" s="18"/>
      <c r="M305" s="18"/>
      <c r="N305" s="18"/>
      <c r="O305" s="18"/>
      <c r="P305" s="18"/>
      <c r="Q305" s="18"/>
    </row>
    <row r="306" spans="2:17" x14ac:dyDescent="0.25">
      <c r="B306" s="10" t="s">
        <v>69</v>
      </c>
      <c r="C306" s="43"/>
      <c r="D306" s="17"/>
      <c r="E306" s="18"/>
      <c r="F306" s="18"/>
      <c r="G306" s="18"/>
      <c r="H306" s="18"/>
      <c r="K306" s="18"/>
      <c r="L306" s="18"/>
      <c r="M306" s="18"/>
      <c r="N306" s="18"/>
      <c r="O306" s="18"/>
      <c r="P306" s="18"/>
      <c r="Q306" s="18"/>
    </row>
    <row r="307" spans="2:17" ht="12" thickBot="1" x14ac:dyDescent="0.3">
      <c r="B307" s="10"/>
      <c r="C307" s="43"/>
      <c r="D307" s="17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</row>
    <row r="308" spans="2:17" ht="23.25" thickBot="1" x14ac:dyDescent="0.3">
      <c r="B308" s="19" t="s">
        <v>70</v>
      </c>
      <c r="C308" s="44"/>
      <c r="D308" s="20"/>
      <c r="E308" s="6" t="s">
        <v>7</v>
      </c>
      <c r="F308" s="7" t="s">
        <v>8</v>
      </c>
      <c r="G308" s="7" t="s">
        <v>9</v>
      </c>
      <c r="H308" s="7" t="s">
        <v>10</v>
      </c>
      <c r="I308" s="8" t="s">
        <v>11</v>
      </c>
      <c r="J308" s="7" t="s">
        <v>12</v>
      </c>
      <c r="K308" s="7" t="s">
        <v>13</v>
      </c>
      <c r="L308" s="7" t="s">
        <v>14</v>
      </c>
      <c r="M308" s="7" t="s">
        <v>15</v>
      </c>
      <c r="N308" s="9" t="s">
        <v>16</v>
      </c>
      <c r="O308" s="7" t="s">
        <v>17</v>
      </c>
      <c r="P308" s="7" t="s">
        <v>18</v>
      </c>
      <c r="Q308" s="7" t="s">
        <v>54</v>
      </c>
    </row>
    <row r="309" spans="2:17" x14ac:dyDescent="0.25">
      <c r="B309" s="21" t="s">
        <v>71</v>
      </c>
      <c r="C309" s="45"/>
      <c r="D309" s="22"/>
      <c r="E309" s="23">
        <v>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  <c r="P309" s="14">
        <v>0</v>
      </c>
      <c r="Q309" s="15">
        <f>SUM(H309:P309)</f>
        <v>0</v>
      </c>
    </row>
    <row r="310" spans="2:17" x14ac:dyDescent="0.25">
      <c r="B310" s="21" t="s">
        <v>72</v>
      </c>
      <c r="C310" s="45"/>
      <c r="D310" s="22"/>
      <c r="E310" s="23">
        <v>0</v>
      </c>
      <c r="F310" s="14">
        <v>0</v>
      </c>
      <c r="G310" s="14">
        <v>0</v>
      </c>
      <c r="H310" s="14">
        <v>0</v>
      </c>
      <c r="I310" s="14">
        <v>54393240.399999999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4">
        <v>0</v>
      </c>
      <c r="P310" s="14">
        <v>0</v>
      </c>
      <c r="Q310" s="15">
        <f>SUM(H310:P310)</f>
        <v>54393240.399999999</v>
      </c>
    </row>
    <row r="311" spans="2:17" x14ac:dyDescent="0.25">
      <c r="B311" s="21" t="s">
        <v>73</v>
      </c>
      <c r="C311" s="45"/>
      <c r="D311" s="22"/>
      <c r="E311" s="23">
        <v>0</v>
      </c>
      <c r="F311" s="14">
        <v>0</v>
      </c>
      <c r="G311" s="14">
        <v>0</v>
      </c>
      <c r="H311" s="14">
        <v>0</v>
      </c>
      <c r="I311" s="14">
        <v>14646248.039999999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  <c r="Q311" s="15">
        <f>SUM(H311:P311)</f>
        <v>14646248.039999999</v>
      </c>
    </row>
    <row r="312" spans="2:17" x14ac:dyDescent="0.25">
      <c r="B312" s="21" t="s">
        <v>74</v>
      </c>
      <c r="C312" s="45"/>
      <c r="D312" s="22"/>
      <c r="E312" s="23">
        <v>0</v>
      </c>
      <c r="F312" s="14">
        <v>0</v>
      </c>
      <c r="G312" s="14">
        <v>0</v>
      </c>
      <c r="H312" s="14">
        <v>0</v>
      </c>
      <c r="I312" s="14">
        <v>2467678885.3000002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  <c r="Q312" s="15">
        <f>SUM(H312:P312)</f>
        <v>2467678885.3000002</v>
      </c>
    </row>
    <row r="313" spans="2:17" ht="12" thickBot="1" x14ac:dyDescent="0.3">
      <c r="B313" s="21" t="s">
        <v>75</v>
      </c>
      <c r="C313" s="45"/>
      <c r="D313" s="22"/>
      <c r="E313" s="23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4">
        <v>0</v>
      </c>
      <c r="M313" s="14">
        <v>0</v>
      </c>
      <c r="N313" s="14">
        <v>4860131220.5599995</v>
      </c>
      <c r="O313" s="14">
        <v>0</v>
      </c>
      <c r="P313" s="14">
        <v>0</v>
      </c>
      <c r="Q313" s="15">
        <f>SUM(H313:P313)</f>
        <v>4860131220.5599995</v>
      </c>
    </row>
    <row r="314" spans="2:17" ht="12" thickBot="1" x14ac:dyDescent="0.3">
      <c r="B314" s="16" t="s">
        <v>76</v>
      </c>
      <c r="C314" s="46"/>
      <c r="D314" s="24"/>
      <c r="E314" s="25">
        <f t="shared" ref="E314:M314" si="38">SUM(E309:E313)</f>
        <v>0</v>
      </c>
      <c r="F314" s="25">
        <f t="shared" si="38"/>
        <v>0</v>
      </c>
      <c r="G314" s="25">
        <f t="shared" si="38"/>
        <v>0</v>
      </c>
      <c r="H314" s="25">
        <f t="shared" si="38"/>
        <v>0</v>
      </c>
      <c r="I314" s="25">
        <f t="shared" si="38"/>
        <v>2536718373.7400002</v>
      </c>
      <c r="J314" s="25">
        <f t="shared" si="38"/>
        <v>0</v>
      </c>
      <c r="K314" s="25">
        <f t="shared" si="38"/>
        <v>0</v>
      </c>
      <c r="L314" s="25">
        <f t="shared" si="38"/>
        <v>0</v>
      </c>
      <c r="M314" s="25">
        <f t="shared" si="38"/>
        <v>0</v>
      </c>
      <c r="N314" s="25">
        <f>SUM(N309:N313)</f>
        <v>4860131220.5599995</v>
      </c>
      <c r="O314" s="25">
        <f t="shared" ref="O314:P314" si="39">SUM(O309:O313)</f>
        <v>0</v>
      </c>
      <c r="P314" s="25">
        <f t="shared" si="39"/>
        <v>0</v>
      </c>
      <c r="Q314" s="26">
        <f>SUM(Q309:Q313)</f>
        <v>7396849594.2999992</v>
      </c>
    </row>
    <row r="315" spans="2:17" ht="12" thickBot="1" x14ac:dyDescent="0.3"/>
    <row r="316" spans="2:17" ht="12" thickBot="1" x14ac:dyDescent="0.3">
      <c r="B316" s="16" t="s">
        <v>77</v>
      </c>
      <c r="C316" s="48"/>
      <c r="D316" s="32"/>
      <c r="E316" s="33">
        <f t="shared" ref="E316:Q316" si="40">+E314+E302</f>
        <v>391061</v>
      </c>
      <c r="F316" s="33">
        <f t="shared" si="40"/>
        <v>4488453879.7600002</v>
      </c>
      <c r="G316" s="33">
        <f t="shared" si="40"/>
        <v>38068436901.32</v>
      </c>
      <c r="H316" s="33">
        <f t="shared" si="40"/>
        <v>42556890781.079994</v>
      </c>
      <c r="I316" s="33">
        <f t="shared" si="40"/>
        <v>17115014249.74</v>
      </c>
      <c r="J316" s="33">
        <f t="shared" si="40"/>
        <v>15017507700.040001</v>
      </c>
      <c r="K316" s="33">
        <f t="shared" si="40"/>
        <v>13362102556</v>
      </c>
      <c r="L316" s="33">
        <f t="shared" si="40"/>
        <v>27513994113.990002</v>
      </c>
      <c r="M316" s="33">
        <f t="shared" si="40"/>
        <v>22277754088.250004</v>
      </c>
      <c r="N316" s="33">
        <f t="shared" si="40"/>
        <v>136535141798.84996</v>
      </c>
      <c r="O316" s="33">
        <f t="shared" si="40"/>
        <v>-4299503955.0200005</v>
      </c>
      <c r="P316" s="33">
        <f t="shared" si="40"/>
        <v>-9063688338.7999992</v>
      </c>
      <c r="Q316" s="84">
        <f t="shared" si="40"/>
        <v>261015212994.12991</v>
      </c>
    </row>
    <row r="317" spans="2:17" x14ac:dyDescent="0.25">
      <c r="B317" s="17"/>
      <c r="C317" s="43"/>
      <c r="D317" s="17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</row>
    <row r="318" spans="2:17" x14ac:dyDescent="0.25">
      <c r="B318" s="17"/>
      <c r="C318" s="43"/>
      <c r="D318" s="17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2:17" x14ac:dyDescent="0.25">
      <c r="B319" s="17"/>
      <c r="C319" s="43"/>
      <c r="D319" s="17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</row>
    <row r="320" spans="2:17" x14ac:dyDescent="0.2">
      <c r="B320" s="27"/>
    </row>
    <row r="321" spans="2:17" s="28" customFormat="1" ht="15" x14ac:dyDescent="0.25">
      <c r="B321" s="122" t="s">
        <v>67</v>
      </c>
      <c r="C321" s="122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</row>
    <row r="322" spans="2:17" s="28" customFormat="1" ht="15" x14ac:dyDescent="0.25">
      <c r="B322" s="30" t="s">
        <v>66</v>
      </c>
      <c r="C322" s="4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</row>
    <row r="323" spans="2:17" s="28" customFormat="1" ht="15" x14ac:dyDescent="0.25">
      <c r="B323" s="30" t="s">
        <v>62</v>
      </c>
      <c r="C323" s="4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</row>
    <row r="324" spans="2:17" s="28" customFormat="1" ht="15" x14ac:dyDescent="0.25">
      <c r="B324" s="30"/>
      <c r="C324" s="4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</row>
    <row r="325" spans="2:17" s="28" customFormat="1" ht="15" x14ac:dyDescent="0.25">
      <c r="B325" s="30"/>
      <c r="C325" s="4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</row>
    <row r="326" spans="2:17" s="28" customFormat="1" ht="15" x14ac:dyDescent="0.25">
      <c r="B326" s="31" t="s">
        <v>63</v>
      </c>
      <c r="C326" s="4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</row>
    <row r="327" spans="2:17" s="28" customFormat="1" ht="15" x14ac:dyDescent="0.25">
      <c r="B327" s="30" t="s">
        <v>65</v>
      </c>
      <c r="C327" s="4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</row>
    <row r="328" spans="2:17" s="28" customFormat="1" ht="15" x14ac:dyDescent="0.25">
      <c r="B328" s="30" t="s">
        <v>62</v>
      </c>
      <c r="C328" s="4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</row>
    <row r="329" spans="2:17" s="28" customFormat="1" ht="15" x14ac:dyDescent="0.25">
      <c r="B329" s="30"/>
      <c r="C329" s="50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</row>
    <row r="330" spans="2:17" s="28" customFormat="1" ht="15" x14ac:dyDescent="0.25">
      <c r="B330" s="30"/>
      <c r="C330" s="50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</row>
  </sheetData>
  <mergeCells count="1">
    <mergeCell ref="B321:C321"/>
  </mergeCells>
  <pageMargins left="0.94488188976377963" right="0.23622047244094491" top="0.74803149606299213" bottom="0.74803149606299213" header="0.31496062992125984" footer="0.31496062992125984"/>
  <pageSetup paperSize="5" scale="55" fitToHeight="0" orientation="landscape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3C9DB-E6DB-4C77-BB2B-42402C3775F4}">
  <dimension ref="B1:J348"/>
  <sheetViews>
    <sheetView workbookViewId="0">
      <pane xSplit="1" ySplit="6" topLeftCell="B240" activePane="bottomRight" state="frozen"/>
      <selection activeCell="E314" sqref="E314"/>
      <selection pane="topRight" activeCell="E314" sqref="E314"/>
      <selection pane="bottomLeft" activeCell="E314" sqref="E314"/>
      <selection pane="bottomRight" activeCell="F259" sqref="F259"/>
    </sheetView>
  </sheetViews>
  <sheetFormatPr baseColWidth="10" defaultRowHeight="12" outlineLevelRow="2" x14ac:dyDescent="0.2"/>
  <cols>
    <col min="1" max="1" width="11.42578125" style="34"/>
    <col min="2" max="2" width="33.5703125" style="34" customWidth="1"/>
    <col min="3" max="3" width="14.28515625" style="34" customWidth="1"/>
    <col min="4" max="4" width="77.42578125" style="34" customWidth="1"/>
    <col min="5" max="7" width="17.85546875" style="69" bestFit="1" customWidth="1"/>
    <col min="8" max="8" width="11.42578125" style="34"/>
    <col min="9" max="9" width="12" style="34" bestFit="1" customWidth="1"/>
    <col min="10" max="16384" width="11.42578125" style="34"/>
  </cols>
  <sheetData>
    <row r="1" spans="2:7" s="75" customFormat="1" x14ac:dyDescent="0.25">
      <c r="B1" s="70"/>
      <c r="C1" s="71"/>
      <c r="D1" s="72"/>
      <c r="E1" s="73"/>
      <c r="F1" s="74"/>
      <c r="G1" s="74"/>
    </row>
    <row r="2" spans="2:7" s="75" customFormat="1" x14ac:dyDescent="0.2">
      <c r="B2" s="70"/>
      <c r="C2" s="39" t="s">
        <v>93</v>
      </c>
      <c r="D2" s="72"/>
      <c r="E2" s="73"/>
      <c r="F2" s="74"/>
      <c r="G2" s="74"/>
    </row>
    <row r="3" spans="2:7" s="75" customFormat="1" x14ac:dyDescent="0.2">
      <c r="B3" s="70"/>
      <c r="C3" s="39" t="s">
        <v>320</v>
      </c>
      <c r="D3" s="72"/>
      <c r="E3" s="73"/>
      <c r="F3" s="74"/>
      <c r="G3" s="74"/>
    </row>
    <row r="4" spans="2:7" s="75" customFormat="1" x14ac:dyDescent="0.25">
      <c r="B4" s="70"/>
      <c r="C4" s="71"/>
      <c r="D4" s="72"/>
      <c r="E4" s="73"/>
      <c r="F4" s="74"/>
      <c r="G4" s="74"/>
    </row>
    <row r="5" spans="2:7" s="75" customFormat="1" ht="12.75" thickBot="1" x14ac:dyDescent="0.3">
      <c r="C5" s="76"/>
      <c r="D5" s="72"/>
      <c r="E5" s="73"/>
      <c r="F5" s="74"/>
      <c r="G5" s="74"/>
    </row>
    <row r="6" spans="2:7" s="36" customFormat="1" ht="19.5" customHeight="1" thickBot="1" x14ac:dyDescent="0.3">
      <c r="B6" s="85" t="s">
        <v>4</v>
      </c>
      <c r="C6" s="86" t="s">
        <v>5</v>
      </c>
      <c r="D6" s="86" t="s">
        <v>6</v>
      </c>
      <c r="E6" s="87" t="s">
        <v>318</v>
      </c>
      <c r="F6" s="87" t="s">
        <v>319</v>
      </c>
      <c r="G6" s="88" t="s">
        <v>90</v>
      </c>
    </row>
    <row r="7" spans="2:7" outlineLevel="2" x14ac:dyDescent="0.2">
      <c r="B7" s="89" t="s">
        <v>20</v>
      </c>
      <c r="C7" s="90">
        <v>860002180</v>
      </c>
      <c r="D7" s="90" t="s">
        <v>106</v>
      </c>
      <c r="E7" s="91">
        <v>97024611.450000003</v>
      </c>
      <c r="F7" s="91">
        <v>171781236</v>
      </c>
      <c r="G7" s="92">
        <f>+F7-E7</f>
        <v>74756624.549999997</v>
      </c>
    </row>
    <row r="8" spans="2:7" outlineLevel="2" x14ac:dyDescent="0.2">
      <c r="B8" s="93" t="s">
        <v>20</v>
      </c>
      <c r="C8" s="94">
        <v>860002184</v>
      </c>
      <c r="D8" s="94" t="s">
        <v>107</v>
      </c>
      <c r="E8" s="95">
        <v>24767659.32</v>
      </c>
      <c r="F8" s="95">
        <v>19128639</v>
      </c>
      <c r="G8" s="96">
        <f t="shared" ref="G8:G75" si="0">+F8-E8</f>
        <v>-5639020.3200000003</v>
      </c>
    </row>
    <row r="9" spans="2:7" outlineLevel="2" x14ac:dyDescent="0.2">
      <c r="B9" s="93" t="s">
        <v>20</v>
      </c>
      <c r="C9" s="94">
        <v>860002400</v>
      </c>
      <c r="D9" s="94" t="s">
        <v>108</v>
      </c>
      <c r="E9" s="95">
        <v>781671183.75</v>
      </c>
      <c r="F9" s="95">
        <v>1223958147.6799998</v>
      </c>
      <c r="G9" s="96">
        <f t="shared" si="0"/>
        <v>442286963.92999983</v>
      </c>
    </row>
    <row r="10" spans="2:7" outlineLevel="2" x14ac:dyDescent="0.2">
      <c r="B10" s="93" t="s">
        <v>20</v>
      </c>
      <c r="C10" s="94">
        <v>860002503</v>
      </c>
      <c r="D10" s="94" t="s">
        <v>109</v>
      </c>
      <c r="E10" s="95">
        <v>23161210.039999999</v>
      </c>
      <c r="F10" s="95">
        <v>21423950.039999999</v>
      </c>
      <c r="G10" s="96">
        <f t="shared" si="0"/>
        <v>-1737260</v>
      </c>
    </row>
    <row r="11" spans="2:7" outlineLevel="2" x14ac:dyDescent="0.2">
      <c r="B11" s="93" t="s">
        <v>20</v>
      </c>
      <c r="C11" s="94">
        <v>860009174</v>
      </c>
      <c r="D11" s="94" t="s">
        <v>121</v>
      </c>
      <c r="E11" s="95">
        <v>110304</v>
      </c>
      <c r="F11" s="95">
        <v>0</v>
      </c>
      <c r="G11" s="96">
        <f t="shared" si="0"/>
        <v>-110304</v>
      </c>
    </row>
    <row r="12" spans="2:7" outlineLevel="2" x14ac:dyDescent="0.2">
      <c r="B12" s="93" t="s">
        <v>20</v>
      </c>
      <c r="C12" s="94">
        <v>860009578</v>
      </c>
      <c r="D12" s="94" t="s">
        <v>110</v>
      </c>
      <c r="E12" s="95">
        <v>319431752.48999995</v>
      </c>
      <c r="F12" s="95">
        <v>280782906.11000001</v>
      </c>
      <c r="G12" s="96">
        <f t="shared" si="0"/>
        <v>-38648846.379999936</v>
      </c>
    </row>
    <row r="13" spans="2:7" outlineLevel="2" x14ac:dyDescent="0.2">
      <c r="B13" s="93" t="s">
        <v>20</v>
      </c>
      <c r="C13" s="94">
        <v>860028415</v>
      </c>
      <c r="D13" s="94" t="s">
        <v>111</v>
      </c>
      <c r="E13" s="95">
        <v>14063297.800000001</v>
      </c>
      <c r="F13" s="95">
        <v>9063021</v>
      </c>
      <c r="G13" s="96">
        <f t="shared" si="0"/>
        <v>-5000276.8000000007</v>
      </c>
    </row>
    <row r="14" spans="2:7" outlineLevel="2" x14ac:dyDescent="0.2">
      <c r="B14" s="93" t="s">
        <v>20</v>
      </c>
      <c r="C14" s="94">
        <v>860037013</v>
      </c>
      <c r="D14" s="94" t="s">
        <v>112</v>
      </c>
      <c r="E14" s="95">
        <v>1561090927.25</v>
      </c>
      <c r="F14" s="95">
        <v>2262515214.23</v>
      </c>
      <c r="G14" s="96">
        <f t="shared" si="0"/>
        <v>701424286.98000002</v>
      </c>
    </row>
    <row r="15" spans="2:7" outlineLevel="2" x14ac:dyDescent="0.2">
      <c r="B15" s="93" t="s">
        <v>20</v>
      </c>
      <c r="C15" s="94">
        <v>860039988</v>
      </c>
      <c r="D15" s="94" t="s">
        <v>113</v>
      </c>
      <c r="E15" s="95">
        <v>57324088</v>
      </c>
      <c r="F15" s="95">
        <v>58917950</v>
      </c>
      <c r="G15" s="96">
        <f t="shared" si="0"/>
        <v>1593862</v>
      </c>
    </row>
    <row r="16" spans="2:7" outlineLevel="2" x14ac:dyDescent="0.2">
      <c r="B16" s="93" t="s">
        <v>20</v>
      </c>
      <c r="C16" s="94">
        <v>860524654</v>
      </c>
      <c r="D16" s="94" t="s">
        <v>114</v>
      </c>
      <c r="E16" s="95">
        <v>2231052</v>
      </c>
      <c r="F16" s="95">
        <v>10089074</v>
      </c>
      <c r="G16" s="96">
        <f t="shared" si="0"/>
        <v>7858022</v>
      </c>
    </row>
    <row r="17" spans="2:7" outlineLevel="2" x14ac:dyDescent="0.2">
      <c r="B17" s="93" t="s">
        <v>20</v>
      </c>
      <c r="C17" s="94">
        <v>890903407</v>
      </c>
      <c r="D17" s="94" t="s">
        <v>115</v>
      </c>
      <c r="E17" s="95">
        <v>197675661.80000001</v>
      </c>
      <c r="F17" s="95">
        <v>305096547.56</v>
      </c>
      <c r="G17" s="96">
        <f t="shared" si="0"/>
        <v>107420885.75999999</v>
      </c>
    </row>
    <row r="18" spans="2:7" outlineLevel="2" x14ac:dyDescent="0.2">
      <c r="B18" s="93" t="s">
        <v>20</v>
      </c>
      <c r="C18" s="94">
        <v>891700037</v>
      </c>
      <c r="D18" s="94" t="s">
        <v>116</v>
      </c>
      <c r="E18" s="95">
        <v>65055029.299999997</v>
      </c>
      <c r="F18" s="95">
        <v>44978740</v>
      </c>
      <c r="G18" s="96">
        <f t="shared" si="0"/>
        <v>-20076289.299999997</v>
      </c>
    </row>
    <row r="19" spans="2:7" ht="12.75" outlineLevel="2" thickBot="1" x14ac:dyDescent="0.25">
      <c r="B19" s="97" t="s">
        <v>20</v>
      </c>
      <c r="C19" s="98">
        <v>901037916</v>
      </c>
      <c r="D19" s="98" t="s">
        <v>94</v>
      </c>
      <c r="E19" s="99">
        <v>5020429310.9300003</v>
      </c>
      <c r="F19" s="99">
        <v>8966706898.5600014</v>
      </c>
      <c r="G19" s="100">
        <f t="shared" si="0"/>
        <v>3946277587.6300011</v>
      </c>
    </row>
    <row r="20" spans="2:7" ht="12.75" outlineLevel="1" thickBot="1" x14ac:dyDescent="0.25">
      <c r="B20" s="111" t="s">
        <v>42</v>
      </c>
      <c r="C20" s="112"/>
      <c r="D20" s="108"/>
      <c r="E20" s="109">
        <f>SUBTOTAL(9,E7:E19)</f>
        <v>8164036088.1300011</v>
      </c>
      <c r="F20" s="109">
        <f>SUBTOTAL(9,F7:F19)</f>
        <v>13374442324.18</v>
      </c>
      <c r="G20" s="110">
        <f>SUBTOTAL(9,G7:G19)</f>
        <v>5210406236.0500011</v>
      </c>
    </row>
    <row r="21" spans="2:7" outlineLevel="2" x14ac:dyDescent="0.2">
      <c r="B21" s="101" t="s">
        <v>21</v>
      </c>
      <c r="C21" s="102">
        <v>800226175</v>
      </c>
      <c r="D21" s="102" t="s">
        <v>117</v>
      </c>
      <c r="E21" s="103">
        <v>12972385</v>
      </c>
      <c r="F21" s="103">
        <v>510259.54000000004</v>
      </c>
      <c r="G21" s="104">
        <f t="shared" si="0"/>
        <v>-12462125.460000001</v>
      </c>
    </row>
    <row r="22" spans="2:7" outlineLevel="2" x14ac:dyDescent="0.2">
      <c r="B22" s="101" t="s">
        <v>21</v>
      </c>
      <c r="C22" s="102">
        <v>830008686</v>
      </c>
      <c r="D22" s="102" t="s">
        <v>118</v>
      </c>
      <c r="E22" s="103">
        <v>16467797</v>
      </c>
      <c r="F22" s="103">
        <v>19277084</v>
      </c>
      <c r="G22" s="104">
        <f t="shared" si="0"/>
        <v>2809287</v>
      </c>
    </row>
    <row r="23" spans="2:7" outlineLevel="2" x14ac:dyDescent="0.2">
      <c r="B23" s="101" t="s">
        <v>21</v>
      </c>
      <c r="C23" s="102">
        <v>860002180</v>
      </c>
      <c r="D23" s="102" t="s">
        <v>106</v>
      </c>
      <c r="E23" s="103">
        <v>12544309</v>
      </c>
      <c r="F23" s="103">
        <v>12480609</v>
      </c>
      <c r="G23" s="104">
        <f t="shared" si="0"/>
        <v>-63700</v>
      </c>
    </row>
    <row r="24" spans="2:7" outlineLevel="2" x14ac:dyDescent="0.2">
      <c r="B24" s="89" t="s">
        <v>21</v>
      </c>
      <c r="C24" s="90">
        <v>860002183</v>
      </c>
      <c r="D24" s="90" t="s">
        <v>119</v>
      </c>
      <c r="E24" s="91">
        <v>113803584.25</v>
      </c>
      <c r="F24" s="91">
        <v>27472603.59</v>
      </c>
      <c r="G24" s="92">
        <f t="shared" si="0"/>
        <v>-86330980.659999996</v>
      </c>
    </row>
    <row r="25" spans="2:7" outlineLevel="2" x14ac:dyDescent="0.2">
      <c r="B25" s="97" t="s">
        <v>21</v>
      </c>
      <c r="C25" s="98">
        <v>860002503</v>
      </c>
      <c r="D25" s="98" t="s">
        <v>109</v>
      </c>
      <c r="E25" s="99">
        <v>13144834</v>
      </c>
      <c r="F25" s="99">
        <v>16756307</v>
      </c>
      <c r="G25" s="100">
        <f t="shared" si="0"/>
        <v>3611473</v>
      </c>
    </row>
    <row r="26" spans="2:7" outlineLevel="2" x14ac:dyDescent="0.2">
      <c r="B26" s="89" t="s">
        <v>21</v>
      </c>
      <c r="C26" s="90">
        <v>860008645</v>
      </c>
      <c r="D26" s="90" t="s">
        <v>120</v>
      </c>
      <c r="E26" s="91">
        <v>5301137</v>
      </c>
      <c r="F26" s="91">
        <v>5174155</v>
      </c>
      <c r="G26" s="92">
        <f t="shared" si="0"/>
        <v>-126982</v>
      </c>
    </row>
    <row r="27" spans="2:7" outlineLevel="2" x14ac:dyDescent="0.2">
      <c r="B27" s="93" t="s">
        <v>21</v>
      </c>
      <c r="C27" s="94">
        <v>860009174</v>
      </c>
      <c r="D27" s="94" t="s">
        <v>121</v>
      </c>
      <c r="E27" s="95">
        <v>3875136</v>
      </c>
      <c r="F27" s="95">
        <v>5827030</v>
      </c>
      <c r="G27" s="96">
        <f t="shared" si="0"/>
        <v>1951894</v>
      </c>
    </row>
    <row r="28" spans="2:7" outlineLevel="2" x14ac:dyDescent="0.2">
      <c r="B28" s="93" t="s">
        <v>21</v>
      </c>
      <c r="C28" s="94">
        <v>860011153</v>
      </c>
      <c r="D28" s="94" t="s">
        <v>122</v>
      </c>
      <c r="E28" s="95">
        <v>14451594</v>
      </c>
      <c r="F28" s="95">
        <v>12855106.65</v>
      </c>
      <c r="G28" s="96">
        <f t="shared" si="0"/>
        <v>-1596487.3499999996</v>
      </c>
    </row>
    <row r="29" spans="2:7" outlineLevel="2" x14ac:dyDescent="0.2">
      <c r="B29" s="93" t="s">
        <v>21</v>
      </c>
      <c r="C29" s="94">
        <v>890903790</v>
      </c>
      <c r="D29" s="94" t="s">
        <v>123</v>
      </c>
      <c r="E29" s="95">
        <v>216776945</v>
      </c>
      <c r="F29" s="95">
        <v>322853530</v>
      </c>
      <c r="G29" s="96">
        <f t="shared" si="0"/>
        <v>106076585</v>
      </c>
    </row>
    <row r="30" spans="2:7" ht="12.75" outlineLevel="2" thickBot="1" x14ac:dyDescent="0.25">
      <c r="B30" s="93" t="s">
        <v>21</v>
      </c>
      <c r="C30" s="94">
        <v>891700037</v>
      </c>
      <c r="D30" s="94" t="s">
        <v>116</v>
      </c>
      <c r="E30" s="95">
        <v>793843</v>
      </c>
      <c r="F30" s="95">
        <v>0</v>
      </c>
      <c r="G30" s="96">
        <f t="shared" si="0"/>
        <v>-793843</v>
      </c>
    </row>
    <row r="31" spans="2:7" ht="12.75" outlineLevel="1" thickBot="1" x14ac:dyDescent="0.25">
      <c r="B31" s="111" t="s">
        <v>43</v>
      </c>
      <c r="C31" s="112"/>
      <c r="D31" s="108"/>
      <c r="E31" s="109">
        <f>SUBTOTAL(9,E21:E30)</f>
        <v>410131564.25</v>
      </c>
      <c r="F31" s="109">
        <f>SUBTOTAL(9,F21:F30)</f>
        <v>423206684.77999997</v>
      </c>
      <c r="G31" s="110">
        <f>SUBTOTAL(9,G21:G30)</f>
        <v>13075120.530000001</v>
      </c>
    </row>
    <row r="32" spans="2:7" outlineLevel="2" x14ac:dyDescent="0.2">
      <c r="B32" s="93" t="s">
        <v>22</v>
      </c>
      <c r="C32" s="94">
        <v>65719317</v>
      </c>
      <c r="D32" s="94" t="s">
        <v>92</v>
      </c>
      <c r="E32" s="95">
        <v>0</v>
      </c>
      <c r="F32" s="95">
        <v>13300</v>
      </c>
      <c r="G32" s="96">
        <f t="shared" si="0"/>
        <v>13300</v>
      </c>
    </row>
    <row r="33" spans="2:7" outlineLevel="2" x14ac:dyDescent="0.2">
      <c r="B33" s="93" t="s">
        <v>22</v>
      </c>
      <c r="C33" s="94">
        <v>800251440</v>
      </c>
      <c r="D33" s="94" t="s">
        <v>124</v>
      </c>
      <c r="E33" s="95">
        <v>244742114.44</v>
      </c>
      <c r="F33" s="95">
        <v>552562569.26999998</v>
      </c>
      <c r="G33" s="96">
        <f t="shared" si="0"/>
        <v>307820454.82999998</v>
      </c>
    </row>
    <row r="34" spans="2:7" ht="12.75" outlineLevel="2" thickBot="1" x14ac:dyDescent="0.25">
      <c r="B34" s="93" t="s">
        <v>22</v>
      </c>
      <c r="C34" s="94">
        <v>900226715</v>
      </c>
      <c r="D34" s="94" t="s">
        <v>125</v>
      </c>
      <c r="E34" s="95">
        <v>113902019</v>
      </c>
      <c r="F34" s="95">
        <v>272170516</v>
      </c>
      <c r="G34" s="96">
        <f t="shared" si="0"/>
        <v>158268497</v>
      </c>
    </row>
    <row r="35" spans="2:7" ht="12.75" outlineLevel="1" thickBot="1" x14ac:dyDescent="0.25">
      <c r="B35" s="111" t="s">
        <v>44</v>
      </c>
      <c r="C35" s="112"/>
      <c r="D35" s="108"/>
      <c r="E35" s="109">
        <f>SUBTOTAL(9,E32:E34)</f>
        <v>358644133.44</v>
      </c>
      <c r="F35" s="109">
        <f>SUBTOTAL(9,F32:F34)</f>
        <v>824746385.26999998</v>
      </c>
      <c r="G35" s="110">
        <f>SUBTOTAL(9,G32:G34)</f>
        <v>466102251.82999998</v>
      </c>
    </row>
    <row r="36" spans="2:7" outlineLevel="2" x14ac:dyDescent="0.2">
      <c r="B36" s="93" t="s">
        <v>23</v>
      </c>
      <c r="C36" s="94">
        <v>800088702</v>
      </c>
      <c r="D36" s="94" t="s">
        <v>126</v>
      </c>
      <c r="E36" s="95">
        <v>1681935238.7800002</v>
      </c>
      <c r="F36" s="95">
        <v>1322765840.5699999</v>
      </c>
      <c r="G36" s="96">
        <f t="shared" si="0"/>
        <v>-359169398.21000028</v>
      </c>
    </row>
    <row r="37" spans="2:7" outlineLevel="2" x14ac:dyDescent="0.2">
      <c r="B37" s="93" t="s">
        <v>23</v>
      </c>
      <c r="C37" s="94">
        <v>800112806</v>
      </c>
      <c r="D37" s="94" t="s">
        <v>127</v>
      </c>
      <c r="E37" s="95">
        <v>3556290</v>
      </c>
      <c r="F37" s="95">
        <v>3036774</v>
      </c>
      <c r="G37" s="96">
        <f t="shared" si="0"/>
        <v>-519516</v>
      </c>
    </row>
    <row r="38" spans="2:7" outlineLevel="2" x14ac:dyDescent="0.2">
      <c r="B38" s="93" t="s">
        <v>23</v>
      </c>
      <c r="C38" s="94">
        <v>800130907</v>
      </c>
      <c r="D38" s="94" t="s">
        <v>128</v>
      </c>
      <c r="E38" s="95">
        <v>1701625728.8</v>
      </c>
      <c r="F38" s="95">
        <v>2458968370.5799999</v>
      </c>
      <c r="G38" s="96">
        <f t="shared" si="0"/>
        <v>757342641.77999997</v>
      </c>
    </row>
    <row r="39" spans="2:7" outlineLevel="2" x14ac:dyDescent="0.2">
      <c r="B39" s="93" t="s">
        <v>23</v>
      </c>
      <c r="C39" s="94">
        <v>800249241</v>
      </c>
      <c r="D39" s="94" t="s">
        <v>129</v>
      </c>
      <c r="E39" s="95">
        <v>4458514</v>
      </c>
      <c r="F39" s="95">
        <v>4458514</v>
      </c>
      <c r="G39" s="96">
        <f t="shared" si="0"/>
        <v>0</v>
      </c>
    </row>
    <row r="40" spans="2:7" outlineLevel="2" x14ac:dyDescent="0.2">
      <c r="B40" s="93" t="s">
        <v>23</v>
      </c>
      <c r="C40" s="94">
        <v>800251440</v>
      </c>
      <c r="D40" s="94" t="s">
        <v>124</v>
      </c>
      <c r="E40" s="95">
        <v>947120334.61000013</v>
      </c>
      <c r="F40" s="95">
        <v>1639918623.7199998</v>
      </c>
      <c r="G40" s="96">
        <f t="shared" si="0"/>
        <v>692798289.10999966</v>
      </c>
    </row>
    <row r="41" spans="2:7" outlineLevel="2" x14ac:dyDescent="0.2">
      <c r="B41" s="93" t="s">
        <v>23</v>
      </c>
      <c r="C41" s="94">
        <v>805001157</v>
      </c>
      <c r="D41" s="94" t="s">
        <v>130</v>
      </c>
      <c r="E41" s="95">
        <v>45071954</v>
      </c>
      <c r="F41" s="95">
        <v>68389878</v>
      </c>
      <c r="G41" s="96">
        <f t="shared" si="0"/>
        <v>23317924</v>
      </c>
    </row>
    <row r="42" spans="2:7" outlineLevel="2" x14ac:dyDescent="0.2">
      <c r="B42" s="93" t="s">
        <v>23</v>
      </c>
      <c r="C42" s="94">
        <v>806008394</v>
      </c>
      <c r="D42" s="94" t="s">
        <v>131</v>
      </c>
      <c r="E42" s="95">
        <v>335759229</v>
      </c>
      <c r="F42" s="95">
        <v>222063187</v>
      </c>
      <c r="G42" s="96">
        <f t="shared" si="0"/>
        <v>-113696042</v>
      </c>
    </row>
    <row r="43" spans="2:7" outlineLevel="2" x14ac:dyDescent="0.2">
      <c r="B43" s="93" t="s">
        <v>23</v>
      </c>
      <c r="C43" s="94">
        <v>809008362</v>
      </c>
      <c r="D43" s="94" t="s">
        <v>132</v>
      </c>
      <c r="E43" s="95">
        <v>12353033</v>
      </c>
      <c r="F43" s="95">
        <v>10891247</v>
      </c>
      <c r="G43" s="96">
        <f t="shared" si="0"/>
        <v>-1461786</v>
      </c>
    </row>
    <row r="44" spans="2:7" outlineLevel="2" x14ac:dyDescent="0.2">
      <c r="B44" s="93" t="s">
        <v>23</v>
      </c>
      <c r="C44" s="94">
        <v>817000248</v>
      </c>
      <c r="D44" s="94" t="s">
        <v>133</v>
      </c>
      <c r="E44" s="95">
        <v>18151020</v>
      </c>
      <c r="F44" s="95">
        <v>18151020</v>
      </c>
      <c r="G44" s="96">
        <f t="shared" si="0"/>
        <v>0</v>
      </c>
    </row>
    <row r="45" spans="2:7" outlineLevel="2" x14ac:dyDescent="0.2">
      <c r="B45" s="93" t="s">
        <v>23</v>
      </c>
      <c r="C45" s="94">
        <v>830003564</v>
      </c>
      <c r="D45" s="94" t="s">
        <v>134</v>
      </c>
      <c r="E45" s="95">
        <v>5338635907.7399998</v>
      </c>
      <c r="F45" s="95">
        <v>8781035051.1100006</v>
      </c>
      <c r="G45" s="96">
        <f t="shared" si="0"/>
        <v>3442399143.3700008</v>
      </c>
    </row>
    <row r="46" spans="2:7" outlineLevel="2" x14ac:dyDescent="0.2">
      <c r="B46" s="93" t="s">
        <v>23</v>
      </c>
      <c r="C46" s="94">
        <v>830028288</v>
      </c>
      <c r="D46" s="94" t="s">
        <v>135</v>
      </c>
      <c r="E46" s="95">
        <v>769026</v>
      </c>
      <c r="F46" s="95">
        <v>769026</v>
      </c>
      <c r="G46" s="96">
        <f t="shared" si="0"/>
        <v>0</v>
      </c>
    </row>
    <row r="47" spans="2:7" outlineLevel="2" x14ac:dyDescent="0.2">
      <c r="B47" s="93" t="s">
        <v>23</v>
      </c>
      <c r="C47" s="94">
        <v>830113831</v>
      </c>
      <c r="D47" s="94" t="s">
        <v>136</v>
      </c>
      <c r="E47" s="95">
        <v>159543055.56</v>
      </c>
      <c r="F47" s="95">
        <v>195977903.56</v>
      </c>
      <c r="G47" s="96">
        <f t="shared" si="0"/>
        <v>36434848</v>
      </c>
    </row>
    <row r="48" spans="2:7" outlineLevel="2" x14ac:dyDescent="0.2">
      <c r="B48" s="93" t="s">
        <v>23</v>
      </c>
      <c r="C48" s="94">
        <v>837000084</v>
      </c>
      <c r="D48" s="94" t="s">
        <v>137</v>
      </c>
      <c r="E48" s="95">
        <v>3726613</v>
      </c>
      <c r="F48" s="95">
        <v>2553075</v>
      </c>
      <c r="G48" s="96">
        <f t="shared" si="0"/>
        <v>-1173538</v>
      </c>
    </row>
    <row r="49" spans="2:7" outlineLevel="2" x14ac:dyDescent="0.2">
      <c r="B49" s="93" t="s">
        <v>23</v>
      </c>
      <c r="C49" s="94">
        <v>839000495</v>
      </c>
      <c r="D49" s="94" t="s">
        <v>138</v>
      </c>
      <c r="E49" s="95">
        <v>188687</v>
      </c>
      <c r="F49" s="95">
        <v>291905</v>
      </c>
      <c r="G49" s="96">
        <f t="shared" si="0"/>
        <v>103218</v>
      </c>
    </row>
    <row r="50" spans="2:7" outlineLevel="2" x14ac:dyDescent="0.2">
      <c r="B50" s="93" t="s">
        <v>23</v>
      </c>
      <c r="C50" s="94">
        <v>860066942</v>
      </c>
      <c r="D50" s="94" t="s">
        <v>139</v>
      </c>
      <c r="E50" s="95">
        <v>1165498521.0899999</v>
      </c>
      <c r="F50" s="95">
        <v>2306142196.5299997</v>
      </c>
      <c r="G50" s="96">
        <f t="shared" si="0"/>
        <v>1140643675.4399998</v>
      </c>
    </row>
    <row r="51" spans="2:7" outlineLevel="2" x14ac:dyDescent="0.2">
      <c r="B51" s="93" t="s">
        <v>23</v>
      </c>
      <c r="C51" s="94">
        <v>890102044</v>
      </c>
      <c r="D51" s="94" t="s">
        <v>140</v>
      </c>
      <c r="E51" s="95">
        <v>6595739</v>
      </c>
      <c r="F51" s="95">
        <v>3206669</v>
      </c>
      <c r="G51" s="96">
        <f t="shared" si="0"/>
        <v>-3389070</v>
      </c>
    </row>
    <row r="52" spans="2:7" outlineLevel="2" x14ac:dyDescent="0.2">
      <c r="B52" s="93" t="s">
        <v>23</v>
      </c>
      <c r="C52" s="94">
        <v>890205361</v>
      </c>
      <c r="D52" s="94" t="s">
        <v>312</v>
      </c>
      <c r="E52" s="95">
        <v>2545084</v>
      </c>
      <c r="F52" s="95">
        <v>0</v>
      </c>
      <c r="G52" s="96">
        <f t="shared" si="0"/>
        <v>-2545084</v>
      </c>
    </row>
    <row r="53" spans="2:7" outlineLevel="2" x14ac:dyDescent="0.2">
      <c r="B53" s="93" t="s">
        <v>23</v>
      </c>
      <c r="C53" s="94">
        <v>890303093</v>
      </c>
      <c r="D53" s="94" t="s">
        <v>141</v>
      </c>
      <c r="E53" s="95">
        <v>6758786</v>
      </c>
      <c r="F53" s="95">
        <v>20125272</v>
      </c>
      <c r="G53" s="96">
        <f t="shared" si="0"/>
        <v>13366486</v>
      </c>
    </row>
    <row r="54" spans="2:7" outlineLevel="2" x14ac:dyDescent="0.2">
      <c r="B54" s="93" t="s">
        <v>23</v>
      </c>
      <c r="C54" s="94">
        <v>891600091</v>
      </c>
      <c r="D54" s="94" t="s">
        <v>142</v>
      </c>
      <c r="E54" s="95">
        <v>1543015</v>
      </c>
      <c r="F54" s="95">
        <v>1089015</v>
      </c>
      <c r="G54" s="96">
        <f t="shared" si="0"/>
        <v>-454000</v>
      </c>
    </row>
    <row r="55" spans="2:7" outlineLevel="2" x14ac:dyDescent="0.2">
      <c r="B55" s="93" t="s">
        <v>23</v>
      </c>
      <c r="C55" s="94">
        <v>891856000</v>
      </c>
      <c r="D55" s="94" t="s">
        <v>143</v>
      </c>
      <c r="E55" s="95">
        <v>120967313</v>
      </c>
      <c r="F55" s="95">
        <v>201701544.72</v>
      </c>
      <c r="G55" s="96">
        <f t="shared" si="0"/>
        <v>80734231.719999999</v>
      </c>
    </row>
    <row r="56" spans="2:7" outlineLevel="2" x14ac:dyDescent="0.2">
      <c r="B56" s="93" t="s">
        <v>23</v>
      </c>
      <c r="C56" s="94">
        <v>900156264</v>
      </c>
      <c r="D56" s="94" t="s">
        <v>144</v>
      </c>
      <c r="E56" s="95">
        <v>3576100077.3599997</v>
      </c>
      <c r="F56" s="95">
        <v>6451258356.2600002</v>
      </c>
      <c r="G56" s="96">
        <f t="shared" si="0"/>
        <v>2875158278.9000006</v>
      </c>
    </row>
    <row r="57" spans="2:7" outlineLevel="2" x14ac:dyDescent="0.2">
      <c r="B57" s="93" t="s">
        <v>23</v>
      </c>
      <c r="C57" s="94">
        <v>900226715</v>
      </c>
      <c r="D57" s="94" t="s">
        <v>125</v>
      </c>
      <c r="E57" s="95">
        <v>717609082.23000002</v>
      </c>
      <c r="F57" s="95">
        <v>503431464</v>
      </c>
      <c r="G57" s="96">
        <f t="shared" si="0"/>
        <v>-214177618.23000002</v>
      </c>
    </row>
    <row r="58" spans="2:7" outlineLevel="2" x14ac:dyDescent="0.2">
      <c r="B58" s="93" t="s">
        <v>23</v>
      </c>
      <c r="C58" s="94">
        <v>900256090</v>
      </c>
      <c r="D58" s="94" t="s">
        <v>145</v>
      </c>
      <c r="E58" s="95">
        <v>8892239</v>
      </c>
      <c r="F58" s="95">
        <v>0</v>
      </c>
      <c r="G58" s="96">
        <f t="shared" si="0"/>
        <v>-8892239</v>
      </c>
    </row>
    <row r="59" spans="2:7" outlineLevel="2" x14ac:dyDescent="0.2">
      <c r="B59" s="93" t="s">
        <v>23</v>
      </c>
      <c r="C59" s="94">
        <v>900298372</v>
      </c>
      <c r="D59" s="94" t="s">
        <v>146</v>
      </c>
      <c r="E59" s="95">
        <v>457119445.26999992</v>
      </c>
      <c r="F59" s="95">
        <v>733029849.61999989</v>
      </c>
      <c r="G59" s="96">
        <f t="shared" si="0"/>
        <v>275910404.34999996</v>
      </c>
    </row>
    <row r="60" spans="2:7" outlineLevel="2" x14ac:dyDescent="0.2">
      <c r="B60" s="93" t="s">
        <v>23</v>
      </c>
      <c r="C60" s="94">
        <v>900604350</v>
      </c>
      <c r="D60" s="94" t="s">
        <v>147</v>
      </c>
      <c r="E60" s="95">
        <v>12137087</v>
      </c>
      <c r="F60" s="95">
        <v>10604009</v>
      </c>
      <c r="G60" s="96">
        <f t="shared" si="0"/>
        <v>-1533078</v>
      </c>
    </row>
    <row r="61" spans="2:7" outlineLevel="2" x14ac:dyDescent="0.2">
      <c r="B61" s="93" t="s">
        <v>23</v>
      </c>
      <c r="C61" s="94">
        <v>900914254</v>
      </c>
      <c r="D61" s="94" t="s">
        <v>297</v>
      </c>
      <c r="E61" s="95">
        <v>499167</v>
      </c>
      <c r="F61" s="95">
        <v>0</v>
      </c>
      <c r="G61" s="96">
        <f t="shared" si="0"/>
        <v>-499167</v>
      </c>
    </row>
    <row r="62" spans="2:7" outlineLevel="2" x14ac:dyDescent="0.2">
      <c r="B62" s="93" t="s">
        <v>23</v>
      </c>
      <c r="C62" s="94">
        <v>900935126</v>
      </c>
      <c r="D62" s="94" t="s">
        <v>148</v>
      </c>
      <c r="E62" s="95">
        <v>76156970.75</v>
      </c>
      <c r="F62" s="95">
        <v>63420887.75</v>
      </c>
      <c r="G62" s="96">
        <f t="shared" si="0"/>
        <v>-12736083</v>
      </c>
    </row>
    <row r="63" spans="2:7" outlineLevel="2" x14ac:dyDescent="0.2">
      <c r="B63" s="93" t="s">
        <v>23</v>
      </c>
      <c r="C63" s="94">
        <v>901021565</v>
      </c>
      <c r="D63" s="94" t="s">
        <v>149</v>
      </c>
      <c r="E63" s="95">
        <v>5426237</v>
      </c>
      <c r="F63" s="95">
        <v>4329998</v>
      </c>
      <c r="G63" s="96">
        <f t="shared" si="0"/>
        <v>-1096239</v>
      </c>
    </row>
    <row r="64" spans="2:7" outlineLevel="2" x14ac:dyDescent="0.2">
      <c r="B64" s="93" t="s">
        <v>23</v>
      </c>
      <c r="C64" s="94">
        <v>901543211</v>
      </c>
      <c r="D64" s="94" t="s">
        <v>150</v>
      </c>
      <c r="E64" s="95">
        <v>226960191</v>
      </c>
      <c r="F64" s="95">
        <v>169404603.59999999</v>
      </c>
      <c r="G64" s="96">
        <f t="shared" si="0"/>
        <v>-57555587.400000006</v>
      </c>
    </row>
    <row r="65" spans="2:7" outlineLevel="2" x14ac:dyDescent="0.2">
      <c r="B65" s="93" t="s">
        <v>23</v>
      </c>
      <c r="C65" s="94">
        <v>901543761</v>
      </c>
      <c r="D65" s="94" t="s">
        <v>151</v>
      </c>
      <c r="E65" s="95">
        <v>7883050</v>
      </c>
      <c r="F65" s="95">
        <v>11985896</v>
      </c>
      <c r="G65" s="96">
        <f t="shared" si="0"/>
        <v>4102846</v>
      </c>
    </row>
    <row r="66" spans="2:7" ht="12.75" outlineLevel="2" thickBot="1" x14ac:dyDescent="0.25">
      <c r="B66" s="93" t="s">
        <v>23</v>
      </c>
      <c r="C66" s="94" t="s">
        <v>87</v>
      </c>
      <c r="D66" s="94" t="s">
        <v>88</v>
      </c>
      <c r="E66" s="95">
        <v>0</v>
      </c>
      <c r="F66" s="95">
        <v>5530300</v>
      </c>
      <c r="G66" s="96">
        <f t="shared" si="0"/>
        <v>5530300</v>
      </c>
    </row>
    <row r="67" spans="2:7" ht="12.75" outlineLevel="1" thickBot="1" x14ac:dyDescent="0.25">
      <c r="B67" s="111" t="s">
        <v>45</v>
      </c>
      <c r="C67" s="112"/>
      <c r="D67" s="108"/>
      <c r="E67" s="109">
        <f>SUBTOTAL(9,E36:E66)</f>
        <v>16645586636.189999</v>
      </c>
      <c r="F67" s="109">
        <f>SUBTOTAL(9,F36:F66)</f>
        <v>25214530477.02</v>
      </c>
      <c r="G67" s="110">
        <f>SUBTOTAL(9,G36:G66)</f>
        <v>8568943840.8300018</v>
      </c>
    </row>
    <row r="68" spans="2:7" outlineLevel="2" x14ac:dyDescent="0.2">
      <c r="B68" s="93" t="s">
        <v>24</v>
      </c>
      <c r="C68" s="94">
        <v>52798233</v>
      </c>
      <c r="D68" s="94" t="s">
        <v>95</v>
      </c>
      <c r="E68" s="95">
        <v>0</v>
      </c>
      <c r="F68" s="95">
        <v>104920</v>
      </c>
      <c r="G68" s="96">
        <f t="shared" si="0"/>
        <v>104920</v>
      </c>
    </row>
    <row r="69" spans="2:7" outlineLevel="2" x14ac:dyDescent="0.2">
      <c r="B69" s="93" t="s">
        <v>24</v>
      </c>
      <c r="C69" s="94">
        <v>800084089</v>
      </c>
      <c r="D69" s="94" t="s">
        <v>152</v>
      </c>
      <c r="E69" s="95">
        <v>0</v>
      </c>
      <c r="F69" s="95">
        <v>-167450</v>
      </c>
      <c r="G69" s="96">
        <f t="shared" si="0"/>
        <v>-167450</v>
      </c>
    </row>
    <row r="70" spans="2:7" outlineLevel="2" x14ac:dyDescent="0.2">
      <c r="B70" s="93" t="s">
        <v>24</v>
      </c>
      <c r="C70" s="94">
        <v>800225340</v>
      </c>
      <c r="D70" s="94" t="s">
        <v>60</v>
      </c>
      <c r="E70" s="95">
        <v>290597832</v>
      </c>
      <c r="F70" s="95">
        <v>68995530</v>
      </c>
      <c r="G70" s="96">
        <f t="shared" si="0"/>
        <v>-221602302</v>
      </c>
    </row>
    <row r="71" spans="2:7" outlineLevel="2" x14ac:dyDescent="0.2">
      <c r="B71" s="93" t="s">
        <v>24</v>
      </c>
      <c r="C71" s="94">
        <v>800250596</v>
      </c>
      <c r="D71" s="94" t="s">
        <v>153</v>
      </c>
      <c r="E71" s="95">
        <v>4422280</v>
      </c>
      <c r="F71" s="95">
        <v>1089921</v>
      </c>
      <c r="G71" s="96">
        <f t="shared" si="0"/>
        <v>-3332359</v>
      </c>
    </row>
    <row r="72" spans="2:7" outlineLevel="2" x14ac:dyDescent="0.2">
      <c r="B72" s="93" t="s">
        <v>24</v>
      </c>
      <c r="C72" s="94">
        <v>830007606</v>
      </c>
      <c r="D72" s="94" t="s">
        <v>78</v>
      </c>
      <c r="E72" s="95">
        <v>0</v>
      </c>
      <c r="F72" s="95">
        <v>19091</v>
      </c>
      <c r="G72" s="96">
        <f t="shared" si="0"/>
        <v>19091</v>
      </c>
    </row>
    <row r="73" spans="2:7" outlineLevel="2" x14ac:dyDescent="0.2">
      <c r="B73" s="93" t="s">
        <v>24</v>
      </c>
      <c r="C73" s="94">
        <v>860007386</v>
      </c>
      <c r="D73" s="94" t="s">
        <v>154</v>
      </c>
      <c r="E73" s="95">
        <v>0</v>
      </c>
      <c r="F73" s="95">
        <v>0</v>
      </c>
      <c r="G73" s="96">
        <f t="shared" si="0"/>
        <v>0</v>
      </c>
    </row>
    <row r="74" spans="2:7" outlineLevel="2" x14ac:dyDescent="0.2">
      <c r="B74" s="93" t="s">
        <v>24</v>
      </c>
      <c r="C74" s="94">
        <v>860013720</v>
      </c>
      <c r="D74" s="94" t="s">
        <v>155</v>
      </c>
      <c r="E74" s="95">
        <v>0</v>
      </c>
      <c r="F74" s="95">
        <v>33521342</v>
      </c>
      <c r="G74" s="96">
        <f t="shared" si="0"/>
        <v>33521342</v>
      </c>
    </row>
    <row r="75" spans="2:7" outlineLevel="2" x14ac:dyDescent="0.2">
      <c r="B75" s="93" t="s">
        <v>24</v>
      </c>
      <c r="C75" s="94">
        <v>860056070</v>
      </c>
      <c r="D75" s="94" t="s">
        <v>156</v>
      </c>
      <c r="E75" s="95">
        <v>698348023</v>
      </c>
      <c r="F75" s="95">
        <v>334670809.04000002</v>
      </c>
      <c r="G75" s="96">
        <f t="shared" si="0"/>
        <v>-363677213.95999998</v>
      </c>
    </row>
    <row r="76" spans="2:7" outlineLevel="2" x14ac:dyDescent="0.2">
      <c r="B76" s="93" t="s">
        <v>24</v>
      </c>
      <c r="C76" s="94">
        <v>860075558</v>
      </c>
      <c r="D76" s="94" t="s">
        <v>157</v>
      </c>
      <c r="E76" s="95">
        <v>258334245</v>
      </c>
      <c r="F76" s="95">
        <v>195872478</v>
      </c>
      <c r="G76" s="96">
        <f t="shared" ref="G76:G142" si="1">+F76-E76</f>
        <v>-62461767</v>
      </c>
    </row>
    <row r="77" spans="2:7" outlineLevel="2" x14ac:dyDescent="0.2">
      <c r="B77" s="93" t="s">
        <v>24</v>
      </c>
      <c r="C77" s="94">
        <v>860401496</v>
      </c>
      <c r="D77" s="94" t="s">
        <v>305</v>
      </c>
      <c r="E77" s="95">
        <v>0</v>
      </c>
      <c r="F77" s="95">
        <v>26174870</v>
      </c>
      <c r="G77" s="96">
        <f t="shared" si="1"/>
        <v>26174870</v>
      </c>
    </row>
    <row r="78" spans="2:7" outlineLevel="2" x14ac:dyDescent="0.2">
      <c r="B78" s="93" t="s">
        <v>24</v>
      </c>
      <c r="C78" s="94">
        <v>860517302</v>
      </c>
      <c r="D78" s="94" t="s">
        <v>61</v>
      </c>
      <c r="E78" s="95">
        <v>14020990</v>
      </c>
      <c r="F78" s="95">
        <v>55333588</v>
      </c>
      <c r="G78" s="96">
        <f t="shared" si="1"/>
        <v>41312598</v>
      </c>
    </row>
    <row r="79" spans="2:7" outlineLevel="2" x14ac:dyDescent="0.2">
      <c r="B79" s="93" t="s">
        <v>24</v>
      </c>
      <c r="C79" s="94">
        <v>860517647</v>
      </c>
      <c r="D79" s="94" t="s">
        <v>25</v>
      </c>
      <c r="E79" s="95">
        <v>108402769</v>
      </c>
      <c r="F79" s="95">
        <v>3045239</v>
      </c>
      <c r="G79" s="96">
        <f t="shared" si="1"/>
        <v>-105357530</v>
      </c>
    </row>
    <row r="80" spans="2:7" outlineLevel="2" x14ac:dyDescent="0.2">
      <c r="B80" s="93" t="s">
        <v>24</v>
      </c>
      <c r="C80" s="94">
        <v>860535328</v>
      </c>
      <c r="D80" s="94" t="s">
        <v>158</v>
      </c>
      <c r="E80" s="95">
        <v>0</v>
      </c>
      <c r="F80" s="95">
        <v>451111</v>
      </c>
      <c r="G80" s="96">
        <f t="shared" si="1"/>
        <v>451111</v>
      </c>
    </row>
    <row r="81" spans="2:7" outlineLevel="2" x14ac:dyDescent="0.2">
      <c r="B81" s="93" t="s">
        <v>24</v>
      </c>
      <c r="C81" s="94">
        <v>890480123</v>
      </c>
      <c r="D81" s="94" t="s">
        <v>159</v>
      </c>
      <c r="E81" s="95">
        <v>8992873</v>
      </c>
      <c r="F81" s="95">
        <v>3420365</v>
      </c>
      <c r="G81" s="96">
        <f t="shared" si="1"/>
        <v>-5572508</v>
      </c>
    </row>
    <row r="82" spans="2:7" ht="12.75" outlineLevel="2" thickBot="1" x14ac:dyDescent="0.25">
      <c r="B82" s="93" t="s">
        <v>24</v>
      </c>
      <c r="C82" s="94">
        <v>891000692</v>
      </c>
      <c r="D82" s="94" t="s">
        <v>84</v>
      </c>
      <c r="E82" s="95">
        <v>19651858</v>
      </c>
      <c r="F82" s="95">
        <v>4167221</v>
      </c>
      <c r="G82" s="96">
        <f t="shared" si="1"/>
        <v>-15484637</v>
      </c>
    </row>
    <row r="83" spans="2:7" ht="12.75" outlineLevel="1" thickBot="1" x14ac:dyDescent="0.25">
      <c r="B83" s="111" t="s">
        <v>46</v>
      </c>
      <c r="C83" s="112"/>
      <c r="D83" s="108"/>
      <c r="E83" s="109">
        <f>SUBTOTAL(9,E68:E82)</f>
        <v>1402770870</v>
      </c>
      <c r="F83" s="109">
        <f>SUBTOTAL(9,F68:F82)</f>
        <v>726699035.03999996</v>
      </c>
      <c r="G83" s="110">
        <f>SUBTOTAL(9,G68:G82)</f>
        <v>-676071834.96000004</v>
      </c>
    </row>
    <row r="84" spans="2:7" outlineLevel="2" x14ac:dyDescent="0.2">
      <c r="B84" s="93" t="s">
        <v>36</v>
      </c>
      <c r="C84" s="94">
        <v>800246953</v>
      </c>
      <c r="D84" s="94" t="s">
        <v>39</v>
      </c>
      <c r="E84" s="95">
        <v>80000000</v>
      </c>
      <c r="F84" s="95">
        <v>1894453069</v>
      </c>
      <c r="G84" s="96">
        <f t="shared" si="1"/>
        <v>1814453069</v>
      </c>
    </row>
    <row r="85" spans="2:7" ht="12.75" outlineLevel="2" thickBot="1" x14ac:dyDescent="0.25">
      <c r="B85" s="93" t="s">
        <v>36</v>
      </c>
      <c r="C85" s="94">
        <v>899999061</v>
      </c>
      <c r="D85" s="94" t="s">
        <v>160</v>
      </c>
      <c r="E85" s="95">
        <v>2998924386</v>
      </c>
      <c r="F85" s="95">
        <v>1476708179</v>
      </c>
      <c r="G85" s="96">
        <f t="shared" si="1"/>
        <v>-1522216207</v>
      </c>
    </row>
    <row r="86" spans="2:7" ht="12.75" outlineLevel="1" thickBot="1" x14ac:dyDescent="0.25">
      <c r="B86" s="111" t="s">
        <v>47</v>
      </c>
      <c r="C86" s="112"/>
      <c r="D86" s="108"/>
      <c r="E86" s="109">
        <f>SUBTOTAL(9,E84:E85)</f>
        <v>3078924386</v>
      </c>
      <c r="F86" s="109">
        <f>SUBTOTAL(9,F84:F85)</f>
        <v>3371161248</v>
      </c>
      <c r="G86" s="110">
        <f>SUBTOTAL(9,G84:G85)</f>
        <v>292236862</v>
      </c>
    </row>
    <row r="87" spans="2:7" outlineLevel="2" x14ac:dyDescent="0.2">
      <c r="B87" s="93" t="s">
        <v>80</v>
      </c>
      <c r="C87" s="94">
        <v>800017030</v>
      </c>
      <c r="D87" s="94" t="s">
        <v>161</v>
      </c>
      <c r="E87" s="95">
        <v>499687165</v>
      </c>
      <c r="F87" s="95">
        <v>366684124.42000002</v>
      </c>
      <c r="G87" s="96">
        <f t="shared" si="1"/>
        <v>-133003040.57999998</v>
      </c>
    </row>
    <row r="88" spans="2:7" outlineLevel="2" x14ac:dyDescent="0.2">
      <c r="B88" s="93" t="s">
        <v>80</v>
      </c>
      <c r="C88" s="94">
        <v>800091594</v>
      </c>
      <c r="D88" s="94" t="s">
        <v>162</v>
      </c>
      <c r="E88" s="95">
        <v>11970414</v>
      </c>
      <c r="F88" s="95">
        <v>6791939</v>
      </c>
      <c r="G88" s="96">
        <f t="shared" si="1"/>
        <v>-5178475</v>
      </c>
    </row>
    <row r="89" spans="2:7" outlineLevel="2" x14ac:dyDescent="0.2">
      <c r="B89" s="93" t="s">
        <v>80</v>
      </c>
      <c r="C89" s="94">
        <v>800094067</v>
      </c>
      <c r="D89" s="94" t="s">
        <v>163</v>
      </c>
      <c r="E89" s="95">
        <v>1984621</v>
      </c>
      <c r="F89" s="95">
        <v>1984621</v>
      </c>
      <c r="G89" s="96">
        <f t="shared" si="1"/>
        <v>0</v>
      </c>
    </row>
    <row r="90" spans="2:7" outlineLevel="2" x14ac:dyDescent="0.2">
      <c r="B90" s="93" t="s">
        <v>80</v>
      </c>
      <c r="C90" s="94">
        <v>800094164</v>
      </c>
      <c r="D90" s="94" t="s">
        <v>164</v>
      </c>
      <c r="E90" s="95">
        <v>38083865</v>
      </c>
      <c r="F90" s="95">
        <v>9794690</v>
      </c>
      <c r="G90" s="96">
        <f t="shared" si="1"/>
        <v>-28289175</v>
      </c>
    </row>
    <row r="91" spans="2:7" outlineLevel="2" x14ac:dyDescent="0.2">
      <c r="B91" s="93" t="s">
        <v>80</v>
      </c>
      <c r="C91" s="94">
        <v>800098911</v>
      </c>
      <c r="D91" s="94" t="s">
        <v>165</v>
      </c>
      <c r="E91" s="95">
        <v>249332</v>
      </c>
      <c r="F91" s="95">
        <v>225768</v>
      </c>
      <c r="G91" s="96">
        <f t="shared" si="1"/>
        <v>-23564</v>
      </c>
    </row>
    <row r="92" spans="2:7" outlineLevel="2" x14ac:dyDescent="0.2">
      <c r="B92" s="93" t="s">
        <v>80</v>
      </c>
      <c r="C92" s="94">
        <v>800102504</v>
      </c>
      <c r="D92" s="94" t="s">
        <v>166</v>
      </c>
      <c r="E92" s="95">
        <v>37510752</v>
      </c>
      <c r="F92" s="95">
        <v>32482308</v>
      </c>
      <c r="G92" s="96">
        <f t="shared" si="1"/>
        <v>-5028444</v>
      </c>
    </row>
    <row r="93" spans="2:7" outlineLevel="2" x14ac:dyDescent="0.2">
      <c r="B93" s="93" t="s">
        <v>80</v>
      </c>
      <c r="C93" s="94">
        <v>800103913</v>
      </c>
      <c r="D93" s="94" t="s">
        <v>167</v>
      </c>
      <c r="E93" s="95">
        <v>74648120.560000002</v>
      </c>
      <c r="F93" s="95">
        <v>74648120.560000002</v>
      </c>
      <c r="G93" s="96">
        <f t="shared" si="1"/>
        <v>0</v>
      </c>
    </row>
    <row r="94" spans="2:7" outlineLevel="2" x14ac:dyDescent="0.2">
      <c r="B94" s="93" t="s">
        <v>80</v>
      </c>
      <c r="C94" s="94">
        <v>800103920</v>
      </c>
      <c r="D94" s="94" t="s">
        <v>168</v>
      </c>
      <c r="E94" s="95">
        <v>154406953</v>
      </c>
      <c r="F94" s="95">
        <v>138294755</v>
      </c>
      <c r="G94" s="96">
        <f t="shared" si="1"/>
        <v>-16112198</v>
      </c>
    </row>
    <row r="95" spans="2:7" outlineLevel="2" x14ac:dyDescent="0.2">
      <c r="B95" s="93" t="s">
        <v>80</v>
      </c>
      <c r="C95" s="94">
        <v>800103923</v>
      </c>
      <c r="D95" s="94" t="s">
        <v>169</v>
      </c>
      <c r="E95" s="95">
        <v>9650459</v>
      </c>
      <c r="F95" s="95">
        <v>9713409</v>
      </c>
      <c r="G95" s="96">
        <f t="shared" si="1"/>
        <v>62950</v>
      </c>
    </row>
    <row r="96" spans="2:7" outlineLevel="2" x14ac:dyDescent="0.2">
      <c r="B96" s="93" t="s">
        <v>80</v>
      </c>
      <c r="C96" s="94">
        <v>800103927</v>
      </c>
      <c r="D96" s="94" t="s">
        <v>170</v>
      </c>
      <c r="E96" s="95">
        <v>38253341</v>
      </c>
      <c r="F96" s="95">
        <v>20374787</v>
      </c>
      <c r="G96" s="96">
        <f t="shared" si="1"/>
        <v>-17878554</v>
      </c>
    </row>
    <row r="97" spans="2:7" outlineLevel="2" x14ac:dyDescent="0.2">
      <c r="B97" s="93" t="s">
        <v>80</v>
      </c>
      <c r="C97" s="94">
        <v>800103935</v>
      </c>
      <c r="D97" s="94" t="s">
        <v>171</v>
      </c>
      <c r="E97" s="95">
        <v>248741484.21000001</v>
      </c>
      <c r="F97" s="95">
        <v>239160385.21000001</v>
      </c>
      <c r="G97" s="96">
        <f t="shared" si="1"/>
        <v>-9581099</v>
      </c>
    </row>
    <row r="98" spans="2:7" outlineLevel="2" x14ac:dyDescent="0.2">
      <c r="B98" s="93" t="s">
        <v>80</v>
      </c>
      <c r="C98" s="94">
        <v>800113672</v>
      </c>
      <c r="D98" s="94" t="s">
        <v>172</v>
      </c>
      <c r="E98" s="95">
        <v>8624233</v>
      </c>
      <c r="F98" s="95">
        <v>30496</v>
      </c>
      <c r="G98" s="96">
        <f t="shared" si="1"/>
        <v>-8593737</v>
      </c>
    </row>
    <row r="99" spans="2:7" outlineLevel="2" x14ac:dyDescent="0.2">
      <c r="B99" s="93" t="s">
        <v>80</v>
      </c>
      <c r="C99" s="94">
        <v>800114312</v>
      </c>
      <c r="D99" s="94" t="s">
        <v>173</v>
      </c>
      <c r="E99" s="95">
        <v>146156584</v>
      </c>
      <c r="F99" s="95">
        <v>18415225</v>
      </c>
      <c r="G99" s="96">
        <f t="shared" si="1"/>
        <v>-127741359</v>
      </c>
    </row>
    <row r="100" spans="2:7" outlineLevel="2" x14ac:dyDescent="0.2">
      <c r="B100" s="93" t="s">
        <v>80</v>
      </c>
      <c r="C100" s="94">
        <v>800176413</v>
      </c>
      <c r="D100" s="94" t="s">
        <v>174</v>
      </c>
      <c r="E100" s="95">
        <v>431488527</v>
      </c>
      <c r="F100" s="95">
        <v>429369387.91000003</v>
      </c>
      <c r="G100" s="96">
        <f t="shared" si="1"/>
        <v>-2119139.0899999738</v>
      </c>
    </row>
    <row r="101" spans="2:7" outlineLevel="2" x14ac:dyDescent="0.2">
      <c r="B101" s="93" t="s">
        <v>80</v>
      </c>
      <c r="C101" s="94">
        <v>800180260</v>
      </c>
      <c r="D101" s="94" t="s">
        <v>175</v>
      </c>
      <c r="E101" s="95">
        <v>8274315</v>
      </c>
      <c r="F101" s="95">
        <v>8274315</v>
      </c>
      <c r="G101" s="96">
        <f t="shared" si="1"/>
        <v>0</v>
      </c>
    </row>
    <row r="102" spans="2:7" outlineLevel="2" x14ac:dyDescent="0.2">
      <c r="B102" s="93" t="s">
        <v>80</v>
      </c>
      <c r="C102" s="94">
        <v>800182159</v>
      </c>
      <c r="D102" s="94" t="s">
        <v>176</v>
      </c>
      <c r="E102" s="95">
        <v>3499945</v>
      </c>
      <c r="F102" s="95">
        <v>452598</v>
      </c>
      <c r="G102" s="96">
        <f t="shared" si="1"/>
        <v>-3047347</v>
      </c>
    </row>
    <row r="103" spans="2:7" outlineLevel="2" x14ac:dyDescent="0.2">
      <c r="B103" s="93" t="s">
        <v>80</v>
      </c>
      <c r="C103" s="94">
        <v>800198972</v>
      </c>
      <c r="D103" s="94" t="s">
        <v>177</v>
      </c>
      <c r="E103" s="95">
        <v>8955073</v>
      </c>
      <c r="F103" s="95">
        <v>8955073</v>
      </c>
      <c r="G103" s="96">
        <f t="shared" si="1"/>
        <v>0</v>
      </c>
    </row>
    <row r="104" spans="2:7" outlineLevel="2" x14ac:dyDescent="0.2">
      <c r="B104" s="93" t="s">
        <v>80</v>
      </c>
      <c r="C104" s="94">
        <v>802003228</v>
      </c>
      <c r="D104" s="94" t="s">
        <v>178</v>
      </c>
      <c r="E104" s="95">
        <v>24995158</v>
      </c>
      <c r="F104" s="95">
        <v>22590553</v>
      </c>
      <c r="G104" s="96">
        <f t="shared" si="1"/>
        <v>-2404605</v>
      </c>
    </row>
    <row r="105" spans="2:7" outlineLevel="2" x14ac:dyDescent="0.2">
      <c r="B105" s="93" t="s">
        <v>80</v>
      </c>
      <c r="C105" s="94">
        <v>812000243</v>
      </c>
      <c r="D105" s="94" t="s">
        <v>179</v>
      </c>
      <c r="E105" s="95">
        <v>8783632</v>
      </c>
      <c r="F105" s="95">
        <v>6793952</v>
      </c>
      <c r="G105" s="96">
        <f t="shared" si="1"/>
        <v>-1989680</v>
      </c>
    </row>
    <row r="106" spans="2:7" outlineLevel="2" x14ac:dyDescent="0.2">
      <c r="B106" s="93" t="s">
        <v>80</v>
      </c>
      <c r="C106" s="94">
        <v>832001966</v>
      </c>
      <c r="D106" s="94" t="s">
        <v>180</v>
      </c>
      <c r="E106" s="95">
        <v>557581346</v>
      </c>
      <c r="F106" s="95">
        <v>449426059</v>
      </c>
      <c r="G106" s="96">
        <f t="shared" si="1"/>
        <v>-108155287</v>
      </c>
    </row>
    <row r="107" spans="2:7" outlineLevel="2" x14ac:dyDescent="0.2">
      <c r="B107" s="93" t="s">
        <v>80</v>
      </c>
      <c r="C107" s="94">
        <v>890001639</v>
      </c>
      <c r="D107" s="94" t="s">
        <v>181</v>
      </c>
      <c r="E107" s="95">
        <v>40190319</v>
      </c>
      <c r="F107" s="95">
        <v>40190319</v>
      </c>
      <c r="G107" s="96">
        <f t="shared" si="1"/>
        <v>0</v>
      </c>
    </row>
    <row r="108" spans="2:7" outlineLevel="2" x14ac:dyDescent="0.2">
      <c r="B108" s="93" t="s">
        <v>80</v>
      </c>
      <c r="C108" s="94">
        <v>890102006</v>
      </c>
      <c r="D108" s="94" t="s">
        <v>182</v>
      </c>
      <c r="E108" s="95">
        <v>138294014</v>
      </c>
      <c r="F108" s="95">
        <v>136498728</v>
      </c>
      <c r="G108" s="96">
        <f t="shared" si="1"/>
        <v>-1795286</v>
      </c>
    </row>
    <row r="109" spans="2:7" outlineLevel="2" x14ac:dyDescent="0.2">
      <c r="B109" s="93" t="s">
        <v>80</v>
      </c>
      <c r="C109" s="94">
        <v>890102018</v>
      </c>
      <c r="D109" s="94" t="s">
        <v>183</v>
      </c>
      <c r="E109" s="95">
        <v>1244726</v>
      </c>
      <c r="F109" s="95">
        <v>593200</v>
      </c>
      <c r="G109" s="96">
        <f t="shared" si="1"/>
        <v>-651526</v>
      </c>
    </row>
    <row r="110" spans="2:7" outlineLevel="2" x14ac:dyDescent="0.2">
      <c r="B110" s="93" t="s">
        <v>80</v>
      </c>
      <c r="C110" s="94">
        <v>890201235</v>
      </c>
      <c r="D110" s="94" t="s">
        <v>161</v>
      </c>
      <c r="E110" s="95">
        <v>16750794</v>
      </c>
      <c r="F110" s="95">
        <v>13463294</v>
      </c>
      <c r="G110" s="96">
        <f t="shared" si="1"/>
        <v>-3287500</v>
      </c>
    </row>
    <row r="111" spans="2:7" outlineLevel="2" x14ac:dyDescent="0.2">
      <c r="B111" s="93" t="s">
        <v>80</v>
      </c>
      <c r="C111" s="94">
        <v>890399029</v>
      </c>
      <c r="D111" s="94" t="s">
        <v>184</v>
      </c>
      <c r="E111" s="95">
        <v>134755866</v>
      </c>
      <c r="F111" s="95">
        <v>90767330</v>
      </c>
      <c r="G111" s="96">
        <f t="shared" si="1"/>
        <v>-43988536</v>
      </c>
    </row>
    <row r="112" spans="2:7" outlineLevel="2" x14ac:dyDescent="0.2">
      <c r="B112" s="93" t="s">
        <v>80</v>
      </c>
      <c r="C112" s="94">
        <v>890480126</v>
      </c>
      <c r="D112" s="94" t="s">
        <v>185</v>
      </c>
      <c r="E112" s="95">
        <v>253852141</v>
      </c>
      <c r="F112" s="95">
        <v>250590415</v>
      </c>
      <c r="G112" s="96">
        <f t="shared" si="1"/>
        <v>-3261726</v>
      </c>
    </row>
    <row r="113" spans="2:7" outlineLevel="2" x14ac:dyDescent="0.2">
      <c r="B113" s="93" t="s">
        <v>80</v>
      </c>
      <c r="C113" s="94">
        <v>890480184</v>
      </c>
      <c r="D113" s="94" t="s">
        <v>186</v>
      </c>
      <c r="E113" s="95">
        <v>50755830</v>
      </c>
      <c r="F113" s="95">
        <v>14568288</v>
      </c>
      <c r="G113" s="96">
        <f t="shared" si="1"/>
        <v>-36187542</v>
      </c>
    </row>
    <row r="114" spans="2:7" outlineLevel="2" x14ac:dyDescent="0.2">
      <c r="B114" s="93" t="s">
        <v>80</v>
      </c>
      <c r="C114" s="94">
        <v>890500890</v>
      </c>
      <c r="D114" s="94" t="s">
        <v>187</v>
      </c>
      <c r="E114" s="95">
        <v>105059150</v>
      </c>
      <c r="F114" s="95">
        <v>112344422</v>
      </c>
      <c r="G114" s="96">
        <f t="shared" si="1"/>
        <v>7285272</v>
      </c>
    </row>
    <row r="115" spans="2:7" outlineLevel="2" x14ac:dyDescent="0.2">
      <c r="B115" s="93" t="s">
        <v>80</v>
      </c>
      <c r="C115" s="94">
        <v>890716145</v>
      </c>
      <c r="D115" s="94" t="s">
        <v>188</v>
      </c>
      <c r="E115" s="95">
        <v>154504966</v>
      </c>
      <c r="F115" s="95">
        <v>57917486</v>
      </c>
      <c r="G115" s="96">
        <f t="shared" si="1"/>
        <v>-96587480</v>
      </c>
    </row>
    <row r="116" spans="2:7" outlineLevel="2" x14ac:dyDescent="0.2">
      <c r="B116" s="93" t="s">
        <v>80</v>
      </c>
      <c r="C116" s="94">
        <v>890900286</v>
      </c>
      <c r="D116" s="94" t="s">
        <v>189</v>
      </c>
      <c r="E116" s="95">
        <v>11929048</v>
      </c>
      <c r="F116" s="95">
        <v>11929048</v>
      </c>
      <c r="G116" s="96">
        <f t="shared" si="1"/>
        <v>0</v>
      </c>
    </row>
    <row r="117" spans="2:7" outlineLevel="2" x14ac:dyDescent="0.2">
      <c r="B117" s="93" t="s">
        <v>80</v>
      </c>
      <c r="C117" s="94">
        <v>890906445</v>
      </c>
      <c r="D117" s="94" t="s">
        <v>190</v>
      </c>
      <c r="E117" s="95">
        <v>103210</v>
      </c>
      <c r="F117" s="95">
        <v>103210</v>
      </c>
      <c r="G117" s="96">
        <f t="shared" si="1"/>
        <v>0</v>
      </c>
    </row>
    <row r="118" spans="2:7" outlineLevel="2" x14ac:dyDescent="0.2">
      <c r="B118" s="93" t="s">
        <v>80</v>
      </c>
      <c r="C118" s="94">
        <v>890980998</v>
      </c>
      <c r="D118" s="94" t="s">
        <v>191</v>
      </c>
      <c r="E118" s="95">
        <v>388357</v>
      </c>
      <c r="F118" s="95">
        <v>388357</v>
      </c>
      <c r="G118" s="96">
        <f t="shared" si="1"/>
        <v>0</v>
      </c>
    </row>
    <row r="119" spans="2:7" outlineLevel="2" x14ac:dyDescent="0.2">
      <c r="B119" s="93" t="s">
        <v>80</v>
      </c>
      <c r="C119" s="94">
        <v>891180070</v>
      </c>
      <c r="D119" s="94" t="s">
        <v>192</v>
      </c>
      <c r="E119" s="95">
        <v>3542766</v>
      </c>
      <c r="F119" s="95">
        <v>3542766</v>
      </c>
      <c r="G119" s="96">
        <f t="shared" si="1"/>
        <v>0</v>
      </c>
    </row>
    <row r="120" spans="2:7" outlineLevel="2" x14ac:dyDescent="0.2">
      <c r="B120" s="93" t="s">
        <v>80</v>
      </c>
      <c r="C120" s="94">
        <v>891280001</v>
      </c>
      <c r="D120" s="94" t="s">
        <v>193</v>
      </c>
      <c r="E120" s="95">
        <v>60776463</v>
      </c>
      <c r="F120" s="95">
        <v>55204914</v>
      </c>
      <c r="G120" s="96">
        <f t="shared" si="1"/>
        <v>-5571549</v>
      </c>
    </row>
    <row r="121" spans="2:7" outlineLevel="2" x14ac:dyDescent="0.2">
      <c r="B121" s="93" t="s">
        <v>80</v>
      </c>
      <c r="C121" s="94">
        <v>891480085</v>
      </c>
      <c r="D121" s="94" t="s">
        <v>194</v>
      </c>
      <c r="E121" s="95">
        <v>7105823</v>
      </c>
      <c r="F121" s="95">
        <v>7105823</v>
      </c>
      <c r="G121" s="96">
        <f t="shared" si="1"/>
        <v>0</v>
      </c>
    </row>
    <row r="122" spans="2:7" outlineLevel="2" x14ac:dyDescent="0.2">
      <c r="B122" s="93" t="s">
        <v>80</v>
      </c>
      <c r="C122" s="94">
        <v>891580016</v>
      </c>
      <c r="D122" s="94" t="s">
        <v>195</v>
      </c>
      <c r="E122" s="95">
        <v>42640641</v>
      </c>
      <c r="F122" s="95">
        <v>42640641</v>
      </c>
      <c r="G122" s="96">
        <f t="shared" si="1"/>
        <v>0</v>
      </c>
    </row>
    <row r="123" spans="2:7" outlineLevel="2" x14ac:dyDescent="0.2">
      <c r="B123" s="93" t="s">
        <v>80</v>
      </c>
      <c r="C123" s="94">
        <v>891680004</v>
      </c>
      <c r="D123" s="94" t="s">
        <v>196</v>
      </c>
      <c r="E123" s="95">
        <v>75837328</v>
      </c>
      <c r="F123" s="95">
        <v>57790250</v>
      </c>
      <c r="G123" s="96">
        <f t="shared" si="1"/>
        <v>-18047078</v>
      </c>
    </row>
    <row r="124" spans="2:7" outlineLevel="2" x14ac:dyDescent="0.2">
      <c r="B124" s="93" t="s">
        <v>80</v>
      </c>
      <c r="C124" s="94">
        <v>891780009</v>
      </c>
      <c r="D124" s="94" t="s">
        <v>197</v>
      </c>
      <c r="E124" s="95">
        <v>1371417</v>
      </c>
      <c r="F124" s="95">
        <v>1371417</v>
      </c>
      <c r="G124" s="96">
        <f t="shared" si="1"/>
        <v>0</v>
      </c>
    </row>
    <row r="125" spans="2:7" outlineLevel="2" x14ac:dyDescent="0.2">
      <c r="B125" s="93" t="s">
        <v>80</v>
      </c>
      <c r="C125" s="94">
        <v>891800498</v>
      </c>
      <c r="D125" s="94" t="s">
        <v>198</v>
      </c>
      <c r="E125" s="95">
        <v>83312733</v>
      </c>
      <c r="F125" s="95">
        <v>80120154</v>
      </c>
      <c r="G125" s="96">
        <f t="shared" si="1"/>
        <v>-3192579</v>
      </c>
    </row>
    <row r="126" spans="2:7" outlineLevel="2" x14ac:dyDescent="0.2">
      <c r="B126" s="93" t="s">
        <v>80</v>
      </c>
      <c r="C126" s="94">
        <v>891855502</v>
      </c>
      <c r="D126" s="94" t="s">
        <v>199</v>
      </c>
      <c r="E126" s="95">
        <v>292174205.69999999</v>
      </c>
      <c r="F126" s="95">
        <v>247001022.13</v>
      </c>
      <c r="G126" s="96">
        <f t="shared" si="1"/>
        <v>-45173183.569999993</v>
      </c>
    </row>
    <row r="127" spans="2:7" outlineLevel="2" x14ac:dyDescent="0.2">
      <c r="B127" s="93" t="s">
        <v>80</v>
      </c>
      <c r="C127" s="94">
        <v>892000148</v>
      </c>
      <c r="D127" s="94" t="s">
        <v>200</v>
      </c>
      <c r="E127" s="95">
        <v>205972145</v>
      </c>
      <c r="F127" s="95">
        <v>189069864</v>
      </c>
      <c r="G127" s="96">
        <f t="shared" si="1"/>
        <v>-16902281</v>
      </c>
    </row>
    <row r="128" spans="2:7" outlineLevel="2" x14ac:dyDescent="0.2">
      <c r="B128" s="93" t="s">
        <v>80</v>
      </c>
      <c r="C128" s="94">
        <v>892001476</v>
      </c>
      <c r="D128" s="94" t="s">
        <v>201</v>
      </c>
      <c r="E128" s="95">
        <v>196078287</v>
      </c>
      <c r="F128" s="95">
        <v>52190556</v>
      </c>
      <c r="G128" s="96">
        <f t="shared" si="1"/>
        <v>-143887731</v>
      </c>
    </row>
    <row r="129" spans="2:7" outlineLevel="2" x14ac:dyDescent="0.2">
      <c r="B129" s="93" t="s">
        <v>80</v>
      </c>
      <c r="C129" s="94">
        <v>892099120</v>
      </c>
      <c r="D129" s="94" t="s">
        <v>202</v>
      </c>
      <c r="E129" s="95">
        <v>4790888</v>
      </c>
      <c r="F129" s="95">
        <v>2320504</v>
      </c>
      <c r="G129" s="96">
        <f t="shared" si="1"/>
        <v>-2470384</v>
      </c>
    </row>
    <row r="130" spans="2:7" outlineLevel="2" x14ac:dyDescent="0.2">
      <c r="B130" s="93" t="s">
        <v>80</v>
      </c>
      <c r="C130" s="94">
        <v>892099216</v>
      </c>
      <c r="D130" s="94" t="s">
        <v>203</v>
      </c>
      <c r="E130" s="95">
        <v>0</v>
      </c>
      <c r="F130" s="95">
        <v>5610703</v>
      </c>
      <c r="G130" s="96">
        <f t="shared" si="1"/>
        <v>5610703</v>
      </c>
    </row>
    <row r="131" spans="2:7" outlineLevel="2" x14ac:dyDescent="0.2">
      <c r="B131" s="93" t="s">
        <v>80</v>
      </c>
      <c r="C131" s="94">
        <v>892115003</v>
      </c>
      <c r="D131" s="94" t="s">
        <v>204</v>
      </c>
      <c r="E131" s="95">
        <v>176461025</v>
      </c>
      <c r="F131" s="95">
        <v>162904712</v>
      </c>
      <c r="G131" s="96">
        <f t="shared" si="1"/>
        <v>-13556313</v>
      </c>
    </row>
    <row r="132" spans="2:7" outlineLevel="2" x14ac:dyDescent="0.2">
      <c r="B132" s="93" t="s">
        <v>80</v>
      </c>
      <c r="C132" s="94">
        <v>892280016</v>
      </c>
      <c r="D132" s="94" t="s">
        <v>205</v>
      </c>
      <c r="E132" s="95">
        <v>9045451</v>
      </c>
      <c r="F132" s="95">
        <v>9045451</v>
      </c>
      <c r="G132" s="96">
        <f t="shared" si="1"/>
        <v>0</v>
      </c>
    </row>
    <row r="133" spans="2:7" outlineLevel="2" x14ac:dyDescent="0.2">
      <c r="B133" s="93" t="s">
        <v>80</v>
      </c>
      <c r="C133" s="94">
        <v>892280021</v>
      </c>
      <c r="D133" s="94" t="s">
        <v>206</v>
      </c>
      <c r="E133" s="95">
        <v>53268656</v>
      </c>
      <c r="F133" s="95">
        <v>37031642</v>
      </c>
      <c r="G133" s="96">
        <f t="shared" si="1"/>
        <v>-16237014</v>
      </c>
    </row>
    <row r="134" spans="2:7" outlineLevel="2" x14ac:dyDescent="0.2">
      <c r="B134" s="93" t="s">
        <v>80</v>
      </c>
      <c r="C134" s="94">
        <v>892399999</v>
      </c>
      <c r="D134" s="94" t="s">
        <v>207</v>
      </c>
      <c r="E134" s="95">
        <v>95806916</v>
      </c>
      <c r="F134" s="95">
        <v>91423267</v>
      </c>
      <c r="G134" s="96">
        <f t="shared" si="1"/>
        <v>-4383649</v>
      </c>
    </row>
    <row r="135" spans="2:7" outlineLevel="2" x14ac:dyDescent="0.2">
      <c r="B135" s="93" t="s">
        <v>80</v>
      </c>
      <c r="C135" s="94">
        <v>899999114</v>
      </c>
      <c r="D135" s="94" t="s">
        <v>208</v>
      </c>
      <c r="E135" s="95">
        <v>743909480</v>
      </c>
      <c r="F135" s="95">
        <v>653918247.03999996</v>
      </c>
      <c r="G135" s="96">
        <f t="shared" si="1"/>
        <v>-89991232.960000038</v>
      </c>
    </row>
    <row r="136" spans="2:7" outlineLevel="2" x14ac:dyDescent="0.2">
      <c r="B136" s="93" t="s">
        <v>80</v>
      </c>
      <c r="C136" s="94">
        <v>899999336</v>
      </c>
      <c r="D136" s="94" t="s">
        <v>209</v>
      </c>
      <c r="E136" s="95">
        <v>1061180780</v>
      </c>
      <c r="F136" s="95">
        <v>252842260.22</v>
      </c>
      <c r="G136" s="96">
        <f t="shared" si="1"/>
        <v>-808338519.77999997</v>
      </c>
    </row>
    <row r="137" spans="2:7" ht="12.75" outlineLevel="2" thickBot="1" x14ac:dyDescent="0.25">
      <c r="B137" s="93" t="s">
        <v>80</v>
      </c>
      <c r="C137" s="94">
        <v>900034608</v>
      </c>
      <c r="D137" s="94" t="s">
        <v>210</v>
      </c>
      <c r="E137" s="95">
        <v>423998537</v>
      </c>
      <c r="F137" s="95">
        <v>386236325.48000002</v>
      </c>
      <c r="G137" s="96">
        <f t="shared" si="1"/>
        <v>-37762211.519999981</v>
      </c>
    </row>
    <row r="138" spans="2:7" ht="12.75" outlineLevel="1" thickBot="1" x14ac:dyDescent="0.25">
      <c r="B138" s="111" t="s">
        <v>82</v>
      </c>
      <c r="C138" s="112"/>
      <c r="D138" s="108"/>
      <c r="E138" s="109">
        <f>SUBTOTAL(9,E87:E137)</f>
        <v>6758647282.4699993</v>
      </c>
      <c r="F138" s="109">
        <f>SUBTOTAL(9,F87:F137)</f>
        <v>4911187181.9700012</v>
      </c>
      <c r="G138" s="110">
        <f>SUBTOTAL(9,G87:G137)</f>
        <v>-1847460100.5</v>
      </c>
    </row>
    <row r="139" spans="2:7" outlineLevel="2" x14ac:dyDescent="0.2">
      <c r="B139" s="93" t="s">
        <v>81</v>
      </c>
      <c r="C139" s="94">
        <v>800037166</v>
      </c>
      <c r="D139" s="94" t="s">
        <v>211</v>
      </c>
      <c r="E139" s="95">
        <v>302205</v>
      </c>
      <c r="F139" s="95">
        <v>430827</v>
      </c>
      <c r="G139" s="96">
        <f t="shared" si="1"/>
        <v>128622</v>
      </c>
    </row>
    <row r="140" spans="2:7" outlineLevel="2" x14ac:dyDescent="0.2">
      <c r="B140" s="93" t="s">
        <v>81</v>
      </c>
      <c r="C140" s="94">
        <v>800044113</v>
      </c>
      <c r="D140" s="94" t="s">
        <v>212</v>
      </c>
      <c r="E140" s="95">
        <v>2368296</v>
      </c>
      <c r="F140" s="95">
        <v>2368296</v>
      </c>
      <c r="G140" s="96">
        <f t="shared" si="1"/>
        <v>0</v>
      </c>
    </row>
    <row r="141" spans="2:7" outlineLevel="2" x14ac:dyDescent="0.2">
      <c r="B141" s="93" t="s">
        <v>81</v>
      </c>
      <c r="C141" s="94">
        <v>800079035</v>
      </c>
      <c r="D141" s="94" t="s">
        <v>213</v>
      </c>
      <c r="E141" s="95">
        <v>56451</v>
      </c>
      <c r="F141" s="95">
        <v>56451</v>
      </c>
      <c r="G141" s="96">
        <f t="shared" si="1"/>
        <v>0</v>
      </c>
    </row>
    <row r="142" spans="2:7" outlineLevel="2" x14ac:dyDescent="0.2">
      <c r="B142" s="93" t="s">
        <v>81</v>
      </c>
      <c r="C142" s="94">
        <v>800095466</v>
      </c>
      <c r="D142" s="94" t="s">
        <v>214</v>
      </c>
      <c r="E142" s="95">
        <v>51300</v>
      </c>
      <c r="F142" s="95">
        <v>51300</v>
      </c>
      <c r="G142" s="96">
        <f t="shared" si="1"/>
        <v>0</v>
      </c>
    </row>
    <row r="143" spans="2:7" outlineLevel="2" x14ac:dyDescent="0.2">
      <c r="B143" s="93" t="s">
        <v>81</v>
      </c>
      <c r="C143" s="94">
        <v>800096595</v>
      </c>
      <c r="D143" s="94" t="s">
        <v>215</v>
      </c>
      <c r="E143" s="95">
        <v>77900</v>
      </c>
      <c r="F143" s="95">
        <v>77900</v>
      </c>
      <c r="G143" s="96">
        <f t="shared" ref="G143:G215" si="2">+F143-E143</f>
        <v>0</v>
      </c>
    </row>
    <row r="144" spans="2:7" outlineLevel="2" x14ac:dyDescent="0.2">
      <c r="B144" s="93" t="s">
        <v>81</v>
      </c>
      <c r="C144" s="94">
        <v>800098195</v>
      </c>
      <c r="D144" s="94" t="s">
        <v>216</v>
      </c>
      <c r="E144" s="95">
        <v>7805324</v>
      </c>
      <c r="F144" s="95">
        <v>7805324</v>
      </c>
      <c r="G144" s="96">
        <f t="shared" si="2"/>
        <v>0</v>
      </c>
    </row>
    <row r="145" spans="2:7" outlineLevel="2" x14ac:dyDescent="0.2">
      <c r="B145" s="93" t="s">
        <v>81</v>
      </c>
      <c r="C145" s="94">
        <v>800100053</v>
      </c>
      <c r="D145" s="94" t="s">
        <v>217</v>
      </c>
      <c r="E145" s="95">
        <v>148770</v>
      </c>
      <c r="F145" s="95">
        <v>148770</v>
      </c>
      <c r="G145" s="96">
        <f t="shared" si="2"/>
        <v>0</v>
      </c>
    </row>
    <row r="146" spans="2:7" outlineLevel="2" x14ac:dyDescent="0.2">
      <c r="B146" s="93" t="s">
        <v>81</v>
      </c>
      <c r="C146" s="94">
        <v>800100137</v>
      </c>
      <c r="D146" s="94" t="s">
        <v>313</v>
      </c>
      <c r="E146" s="95">
        <v>103347</v>
      </c>
      <c r="F146" s="95">
        <v>0</v>
      </c>
      <c r="G146" s="96">
        <f t="shared" si="2"/>
        <v>-103347</v>
      </c>
    </row>
    <row r="147" spans="2:7" outlineLevel="2" x14ac:dyDescent="0.2">
      <c r="B147" s="93" t="s">
        <v>81</v>
      </c>
      <c r="C147" s="94">
        <v>800100145</v>
      </c>
      <c r="D147" s="94" t="s">
        <v>218</v>
      </c>
      <c r="E147" s="95">
        <v>90600</v>
      </c>
      <c r="F147" s="95">
        <v>90600</v>
      </c>
      <c r="G147" s="96">
        <f t="shared" si="2"/>
        <v>0</v>
      </c>
    </row>
    <row r="148" spans="2:7" outlineLevel="2" x14ac:dyDescent="0.2">
      <c r="B148" s="93" t="s">
        <v>81</v>
      </c>
      <c r="C148" s="94">
        <v>800128428</v>
      </c>
      <c r="D148" s="94" t="s">
        <v>219</v>
      </c>
      <c r="E148" s="95">
        <v>102642</v>
      </c>
      <c r="F148" s="95">
        <v>102642</v>
      </c>
      <c r="G148" s="96">
        <f t="shared" si="2"/>
        <v>0</v>
      </c>
    </row>
    <row r="149" spans="2:7" outlineLevel="2" x14ac:dyDescent="0.2">
      <c r="B149" s="93" t="s">
        <v>81</v>
      </c>
      <c r="C149" s="94">
        <v>806001439</v>
      </c>
      <c r="D149" s="94" t="s">
        <v>220</v>
      </c>
      <c r="E149" s="95">
        <v>48700</v>
      </c>
      <c r="F149" s="95">
        <v>48700</v>
      </c>
      <c r="G149" s="96">
        <f t="shared" si="2"/>
        <v>0</v>
      </c>
    </row>
    <row r="150" spans="2:7" outlineLevel="2" x14ac:dyDescent="0.2">
      <c r="B150" s="93" t="s">
        <v>81</v>
      </c>
      <c r="C150" s="94">
        <v>890112371</v>
      </c>
      <c r="D150" s="94" t="s">
        <v>221</v>
      </c>
      <c r="E150" s="95">
        <v>48700</v>
      </c>
      <c r="F150" s="95">
        <v>48700</v>
      </c>
      <c r="G150" s="96">
        <f t="shared" si="2"/>
        <v>0</v>
      </c>
    </row>
    <row r="151" spans="2:7" outlineLevel="2" x14ac:dyDescent="0.2">
      <c r="B151" s="93" t="s">
        <v>81</v>
      </c>
      <c r="C151" s="94">
        <v>890201190</v>
      </c>
      <c r="D151" s="94" t="s">
        <v>222</v>
      </c>
      <c r="E151" s="95">
        <v>52929</v>
      </c>
      <c r="F151" s="95">
        <v>52929</v>
      </c>
      <c r="G151" s="96">
        <f t="shared" si="2"/>
        <v>0</v>
      </c>
    </row>
    <row r="152" spans="2:7" outlineLevel="2" x14ac:dyDescent="0.2">
      <c r="B152" s="93" t="s">
        <v>81</v>
      </c>
      <c r="C152" s="94">
        <v>890399045</v>
      </c>
      <c r="D152" s="94" t="s">
        <v>223</v>
      </c>
      <c r="E152" s="95">
        <v>9567367</v>
      </c>
      <c r="F152" s="95">
        <v>9567367</v>
      </c>
      <c r="G152" s="96">
        <f t="shared" si="2"/>
        <v>0</v>
      </c>
    </row>
    <row r="153" spans="2:7" outlineLevel="2" x14ac:dyDescent="0.2">
      <c r="B153" s="93" t="s">
        <v>81</v>
      </c>
      <c r="C153" s="94">
        <v>890501434</v>
      </c>
      <c r="D153" s="94" t="s">
        <v>314</v>
      </c>
      <c r="E153" s="95">
        <v>12618273</v>
      </c>
      <c r="F153" s="95">
        <v>0</v>
      </c>
      <c r="G153" s="96">
        <f t="shared" si="2"/>
        <v>-12618273</v>
      </c>
    </row>
    <row r="154" spans="2:7" outlineLevel="2" x14ac:dyDescent="0.2">
      <c r="B154" s="93" t="s">
        <v>81</v>
      </c>
      <c r="C154" s="94">
        <v>890905211</v>
      </c>
      <c r="D154" s="94" t="s">
        <v>224</v>
      </c>
      <c r="E154" s="95">
        <v>3641774</v>
      </c>
      <c r="F154" s="95">
        <v>3641774</v>
      </c>
      <c r="G154" s="96">
        <f t="shared" si="2"/>
        <v>0</v>
      </c>
    </row>
    <row r="155" spans="2:7" outlineLevel="2" x14ac:dyDescent="0.2">
      <c r="B155" s="93" t="s">
        <v>81</v>
      </c>
      <c r="C155" s="94">
        <v>890981107</v>
      </c>
      <c r="D155" s="94" t="s">
        <v>97</v>
      </c>
      <c r="E155" s="95">
        <v>56452</v>
      </c>
      <c r="F155" s="95">
        <v>0</v>
      </c>
      <c r="G155" s="96">
        <f t="shared" si="2"/>
        <v>-56452</v>
      </c>
    </row>
    <row r="156" spans="2:7" outlineLevel="2" x14ac:dyDescent="0.2">
      <c r="B156" s="93" t="s">
        <v>81</v>
      </c>
      <c r="C156" s="94">
        <v>890983716</v>
      </c>
      <c r="D156" s="94" t="s">
        <v>225</v>
      </c>
      <c r="E156" s="95">
        <v>2266</v>
      </c>
      <c r="F156" s="95">
        <v>2266</v>
      </c>
      <c r="G156" s="96">
        <f t="shared" si="2"/>
        <v>0</v>
      </c>
    </row>
    <row r="157" spans="2:7" outlineLevel="2" x14ac:dyDescent="0.2">
      <c r="B157" s="93" t="s">
        <v>81</v>
      </c>
      <c r="C157" s="94">
        <v>890983873</v>
      </c>
      <c r="D157" s="94" t="s">
        <v>226</v>
      </c>
      <c r="E157" s="95">
        <v>229131</v>
      </c>
      <c r="F157" s="95">
        <v>229131</v>
      </c>
      <c r="G157" s="96">
        <f t="shared" si="2"/>
        <v>0</v>
      </c>
    </row>
    <row r="158" spans="2:7" outlineLevel="2" x14ac:dyDescent="0.2">
      <c r="B158" s="93" t="s">
        <v>81</v>
      </c>
      <c r="C158" s="94">
        <v>890983938</v>
      </c>
      <c r="D158" s="94" t="s">
        <v>227</v>
      </c>
      <c r="E158" s="95">
        <v>131386</v>
      </c>
      <c r="F158" s="95">
        <v>131386</v>
      </c>
      <c r="G158" s="96">
        <f t="shared" si="2"/>
        <v>0</v>
      </c>
    </row>
    <row r="159" spans="2:7" outlineLevel="2" x14ac:dyDescent="0.2">
      <c r="B159" s="93" t="s">
        <v>81</v>
      </c>
      <c r="C159" s="94">
        <v>891180009</v>
      </c>
      <c r="D159" s="94" t="s">
        <v>228</v>
      </c>
      <c r="E159" s="95">
        <v>163378</v>
      </c>
      <c r="F159" s="95">
        <v>163378</v>
      </c>
      <c r="G159" s="96">
        <f t="shared" si="2"/>
        <v>0</v>
      </c>
    </row>
    <row r="160" spans="2:7" outlineLevel="2" x14ac:dyDescent="0.2">
      <c r="B160" s="93" t="s">
        <v>81</v>
      </c>
      <c r="C160" s="94">
        <v>891180021</v>
      </c>
      <c r="D160" s="94" t="s">
        <v>229</v>
      </c>
      <c r="E160" s="95">
        <v>164572</v>
      </c>
      <c r="F160" s="95">
        <v>53945</v>
      </c>
      <c r="G160" s="96">
        <f t="shared" si="2"/>
        <v>-110627</v>
      </c>
    </row>
    <row r="161" spans="2:7" outlineLevel="2" x14ac:dyDescent="0.2">
      <c r="B161" s="93" t="s">
        <v>81</v>
      </c>
      <c r="C161" s="94">
        <v>891180028</v>
      </c>
      <c r="D161" s="94" t="s">
        <v>103</v>
      </c>
      <c r="E161" s="95">
        <v>51300</v>
      </c>
      <c r="F161" s="95">
        <v>0</v>
      </c>
      <c r="G161" s="96">
        <f t="shared" si="2"/>
        <v>-51300</v>
      </c>
    </row>
    <row r="162" spans="2:7" outlineLevel="2" x14ac:dyDescent="0.2">
      <c r="B162" s="93" t="s">
        <v>81</v>
      </c>
      <c r="C162" s="94">
        <v>891180069</v>
      </c>
      <c r="D162" s="94" t="s">
        <v>104</v>
      </c>
      <c r="E162" s="95">
        <v>5772039</v>
      </c>
      <c r="F162" s="95">
        <v>0</v>
      </c>
      <c r="G162" s="96">
        <f t="shared" si="2"/>
        <v>-5772039</v>
      </c>
    </row>
    <row r="163" spans="2:7" outlineLevel="2" x14ac:dyDescent="0.2">
      <c r="B163" s="93" t="s">
        <v>81</v>
      </c>
      <c r="C163" s="94">
        <v>891180076</v>
      </c>
      <c r="D163" s="94" t="s">
        <v>98</v>
      </c>
      <c r="E163" s="95">
        <v>51680</v>
      </c>
      <c r="F163" s="95">
        <v>0</v>
      </c>
      <c r="G163" s="96">
        <f t="shared" si="2"/>
        <v>-51680</v>
      </c>
    </row>
    <row r="164" spans="2:7" outlineLevel="2" x14ac:dyDescent="0.2">
      <c r="B164" s="93" t="s">
        <v>81</v>
      </c>
      <c r="C164" s="94">
        <v>891180182</v>
      </c>
      <c r="D164" s="94" t="s">
        <v>105</v>
      </c>
      <c r="E164" s="95">
        <v>48735</v>
      </c>
      <c r="F164" s="95">
        <v>0</v>
      </c>
      <c r="G164" s="96">
        <f t="shared" si="2"/>
        <v>-48735</v>
      </c>
    </row>
    <row r="165" spans="2:7" ht="12.75" outlineLevel="2" thickBot="1" x14ac:dyDescent="0.25">
      <c r="B165" s="93" t="s">
        <v>81</v>
      </c>
      <c r="C165" s="94">
        <v>891480030</v>
      </c>
      <c r="D165" s="94" t="s">
        <v>315</v>
      </c>
      <c r="E165" s="95">
        <v>78100</v>
      </c>
      <c r="F165" s="95">
        <v>0</v>
      </c>
      <c r="G165" s="96">
        <f t="shared" si="2"/>
        <v>-78100</v>
      </c>
    </row>
    <row r="166" spans="2:7" ht="12.75" outlineLevel="1" thickBot="1" x14ac:dyDescent="0.25">
      <c r="B166" s="111" t="s">
        <v>83</v>
      </c>
      <c r="C166" s="112"/>
      <c r="D166" s="108"/>
      <c r="E166" s="109">
        <f>SUBTOTAL(9,E139:E165)</f>
        <v>43833617</v>
      </c>
      <c r="F166" s="109">
        <f>SUBTOTAL(9,F139:F165)</f>
        <v>25071686</v>
      </c>
      <c r="G166" s="110">
        <f>SUBTOTAL(9,G139:G165)</f>
        <v>-18761931</v>
      </c>
    </row>
    <row r="167" spans="2:7" ht="12.75" outlineLevel="2" thickBot="1" x14ac:dyDescent="0.25">
      <c r="B167" s="93" t="s">
        <v>26</v>
      </c>
      <c r="C167" s="94">
        <v>800246953</v>
      </c>
      <c r="D167" s="94" t="s">
        <v>39</v>
      </c>
      <c r="E167" s="95">
        <v>933556899</v>
      </c>
      <c r="F167" s="95">
        <v>60931099</v>
      </c>
      <c r="G167" s="96">
        <f t="shared" si="2"/>
        <v>-872625800</v>
      </c>
    </row>
    <row r="168" spans="2:7" ht="12.75" outlineLevel="1" thickBot="1" x14ac:dyDescent="0.25">
      <c r="B168" s="111" t="s">
        <v>48</v>
      </c>
      <c r="C168" s="112"/>
      <c r="D168" s="108"/>
      <c r="E168" s="109">
        <f>SUBTOTAL(9,E167:E167)</f>
        <v>933556899</v>
      </c>
      <c r="F168" s="109">
        <f>SUBTOTAL(9,F167:F167)</f>
        <v>60931099</v>
      </c>
      <c r="G168" s="110">
        <f>SUBTOTAL(9,G167:G167)</f>
        <v>-872625800</v>
      </c>
    </row>
    <row r="169" spans="2:7" ht="12.75" outlineLevel="2" thickBot="1" x14ac:dyDescent="0.25">
      <c r="B169" s="93" t="s">
        <v>27</v>
      </c>
      <c r="C169" s="94">
        <v>800246953</v>
      </c>
      <c r="D169" s="94" t="s">
        <v>39</v>
      </c>
      <c r="E169" s="95">
        <v>699271319</v>
      </c>
      <c r="F169" s="95">
        <v>169679500</v>
      </c>
      <c r="G169" s="96">
        <f t="shared" si="2"/>
        <v>-529591819</v>
      </c>
    </row>
    <row r="170" spans="2:7" ht="12.75" outlineLevel="1" thickBot="1" x14ac:dyDescent="0.25">
      <c r="B170" s="111" t="s">
        <v>49</v>
      </c>
      <c r="C170" s="112"/>
      <c r="D170" s="108"/>
      <c r="E170" s="109">
        <f>SUBTOTAL(9,E169:E169)</f>
        <v>699271319</v>
      </c>
      <c r="F170" s="109">
        <f>SUBTOTAL(9,F169:F169)</f>
        <v>169679500</v>
      </c>
      <c r="G170" s="110">
        <f>SUBTOTAL(9,G169:G169)</f>
        <v>-529591819</v>
      </c>
    </row>
    <row r="171" spans="2:7" ht="12.75" outlineLevel="2" thickBot="1" x14ac:dyDescent="0.25">
      <c r="B171" s="93" t="s">
        <v>85</v>
      </c>
      <c r="C171" s="94">
        <v>800246953</v>
      </c>
      <c r="D171" s="94" t="s">
        <v>39</v>
      </c>
      <c r="E171" s="95">
        <v>11390217726</v>
      </c>
      <c r="F171" s="95">
        <v>6844965729.75</v>
      </c>
      <c r="G171" s="96">
        <f t="shared" si="2"/>
        <v>-4545251996.25</v>
      </c>
    </row>
    <row r="172" spans="2:7" ht="12.75" outlineLevel="1" thickBot="1" x14ac:dyDescent="0.25">
      <c r="B172" s="111" t="s">
        <v>86</v>
      </c>
      <c r="C172" s="112"/>
      <c r="D172" s="108"/>
      <c r="E172" s="109">
        <f>SUBTOTAL(9,E171:E171)</f>
        <v>11390217726</v>
      </c>
      <c r="F172" s="109">
        <f>SUBTOTAL(9,F171:F171)</f>
        <v>6844965729.75</v>
      </c>
      <c r="G172" s="110">
        <f>SUBTOTAL(9,G171:G171)</f>
        <v>-4545251996.25</v>
      </c>
    </row>
    <row r="173" spans="2:7" ht="12.75" outlineLevel="2" thickBot="1" x14ac:dyDescent="0.25">
      <c r="B173" s="93" t="s">
        <v>28</v>
      </c>
      <c r="C173" s="94">
        <v>800246953</v>
      </c>
      <c r="D173" s="94" t="s">
        <v>39</v>
      </c>
      <c r="E173" s="95">
        <v>1074087997</v>
      </c>
      <c r="F173" s="95">
        <v>2027845701</v>
      </c>
      <c r="G173" s="96">
        <f t="shared" si="2"/>
        <v>953757704</v>
      </c>
    </row>
    <row r="174" spans="2:7" ht="12.75" outlineLevel="1" thickBot="1" x14ac:dyDescent="0.25">
      <c r="B174" s="111" t="s">
        <v>50</v>
      </c>
      <c r="C174" s="112"/>
      <c r="D174" s="108"/>
      <c r="E174" s="109">
        <f>SUBTOTAL(9,E173:E173)</f>
        <v>1074087997</v>
      </c>
      <c r="F174" s="109">
        <f>SUBTOTAL(9,F173:F173)</f>
        <v>2027845701</v>
      </c>
      <c r="G174" s="110">
        <f>SUBTOTAL(9,G173:G173)</f>
        <v>953757704</v>
      </c>
    </row>
    <row r="175" spans="2:7" outlineLevel="2" x14ac:dyDescent="0.2">
      <c r="B175" s="93" t="s">
        <v>29</v>
      </c>
      <c r="C175" s="94">
        <v>800246953</v>
      </c>
      <c r="D175" s="94" t="s">
        <v>39</v>
      </c>
      <c r="E175" s="95">
        <v>15366063827.880001</v>
      </c>
      <c r="F175" s="95">
        <v>16233801230.930002</v>
      </c>
      <c r="G175" s="96">
        <f t="shared" si="2"/>
        <v>867737403.05000114</v>
      </c>
    </row>
    <row r="176" spans="2:7" ht="12.75" outlineLevel="2" thickBot="1" x14ac:dyDescent="0.25">
      <c r="B176" s="93" t="s">
        <v>29</v>
      </c>
      <c r="C176" s="94" t="s">
        <v>299</v>
      </c>
      <c r="D176" s="94" t="s">
        <v>300</v>
      </c>
      <c r="E176" s="95">
        <v>0</v>
      </c>
      <c r="F176" s="95">
        <v>48160</v>
      </c>
      <c r="G176" s="96">
        <f t="shared" si="2"/>
        <v>48160</v>
      </c>
    </row>
    <row r="177" spans="2:7" ht="12.75" outlineLevel="1" thickBot="1" x14ac:dyDescent="0.25">
      <c r="B177" s="111" t="s">
        <v>51</v>
      </c>
      <c r="C177" s="112"/>
      <c r="D177" s="108"/>
      <c r="E177" s="109">
        <f>SUBTOTAL(9,E175:E176)</f>
        <v>15366063827.880001</v>
      </c>
      <c r="F177" s="109">
        <f>SUBTOTAL(9,F175:F176)</f>
        <v>16233849390.930002</v>
      </c>
      <c r="G177" s="110">
        <f>SUBTOTAL(9,G175:G176)</f>
        <v>867785563.05000114</v>
      </c>
    </row>
    <row r="178" spans="2:7" outlineLevel="2" x14ac:dyDescent="0.2">
      <c r="B178" s="93" t="s">
        <v>30</v>
      </c>
      <c r="C178" s="94">
        <v>800006150</v>
      </c>
      <c r="D178" s="94" t="s">
        <v>99</v>
      </c>
      <c r="E178" s="95">
        <v>23651</v>
      </c>
      <c r="F178" s="95">
        <v>0</v>
      </c>
      <c r="G178" s="96">
        <f t="shared" si="2"/>
        <v>-23651</v>
      </c>
    </row>
    <row r="179" spans="2:7" outlineLevel="2" x14ac:dyDescent="0.2">
      <c r="B179" s="93" t="s">
        <v>30</v>
      </c>
      <c r="C179" s="94">
        <v>800053550</v>
      </c>
      <c r="D179" s="94" t="s">
        <v>230</v>
      </c>
      <c r="E179" s="95">
        <v>2800000</v>
      </c>
      <c r="F179" s="95">
        <v>7502400</v>
      </c>
      <c r="G179" s="96">
        <f t="shared" si="2"/>
        <v>4702400</v>
      </c>
    </row>
    <row r="180" spans="2:7" outlineLevel="2" x14ac:dyDescent="0.2">
      <c r="B180" s="93" t="s">
        <v>30</v>
      </c>
      <c r="C180" s="94">
        <v>800149384</v>
      </c>
      <c r="D180" s="94" t="s">
        <v>231</v>
      </c>
      <c r="E180" s="95">
        <v>22522610</v>
      </c>
      <c r="F180" s="95">
        <v>2859200</v>
      </c>
      <c r="G180" s="96">
        <f t="shared" si="2"/>
        <v>-19663410</v>
      </c>
    </row>
    <row r="181" spans="2:7" outlineLevel="2" x14ac:dyDescent="0.2">
      <c r="B181" s="93" t="s">
        <v>30</v>
      </c>
      <c r="C181" s="94">
        <v>800162035</v>
      </c>
      <c r="D181" s="94" t="s">
        <v>316</v>
      </c>
      <c r="E181" s="95">
        <v>30157983</v>
      </c>
      <c r="F181" s="95">
        <v>0</v>
      </c>
      <c r="G181" s="96">
        <f t="shared" si="2"/>
        <v>-30157983</v>
      </c>
    </row>
    <row r="182" spans="2:7" outlineLevel="2" x14ac:dyDescent="0.2">
      <c r="B182" s="93" t="s">
        <v>30</v>
      </c>
      <c r="C182" s="94">
        <v>800250634</v>
      </c>
      <c r="D182" s="94" t="s">
        <v>232</v>
      </c>
      <c r="E182" s="95">
        <v>3440771</v>
      </c>
      <c r="F182" s="95">
        <v>6629974</v>
      </c>
      <c r="G182" s="96">
        <f t="shared" si="2"/>
        <v>3189203</v>
      </c>
    </row>
    <row r="183" spans="2:7" outlineLevel="2" x14ac:dyDescent="0.2">
      <c r="B183" s="93" t="s">
        <v>30</v>
      </c>
      <c r="C183" s="94">
        <v>813005431</v>
      </c>
      <c r="D183" s="94" t="s">
        <v>233</v>
      </c>
      <c r="E183" s="95">
        <v>22254251.649999999</v>
      </c>
      <c r="F183" s="95">
        <v>22815331.649999999</v>
      </c>
      <c r="G183" s="96">
        <f t="shared" si="2"/>
        <v>561080</v>
      </c>
    </row>
    <row r="184" spans="2:7" outlineLevel="2" x14ac:dyDescent="0.2">
      <c r="B184" s="93" t="s">
        <v>30</v>
      </c>
      <c r="C184" s="94">
        <v>830005028</v>
      </c>
      <c r="D184" s="94" t="s">
        <v>234</v>
      </c>
      <c r="E184" s="95">
        <v>0</v>
      </c>
      <c r="F184" s="95">
        <v>3017800</v>
      </c>
      <c r="G184" s="96">
        <f t="shared" si="2"/>
        <v>3017800</v>
      </c>
    </row>
    <row r="185" spans="2:7" outlineLevel="2" x14ac:dyDescent="0.2">
      <c r="B185" s="93" t="s">
        <v>30</v>
      </c>
      <c r="C185" s="94">
        <v>830028288</v>
      </c>
      <c r="D185" s="94" t="s">
        <v>135</v>
      </c>
      <c r="E185" s="95">
        <v>5435553</v>
      </c>
      <c r="F185" s="95">
        <v>5435553</v>
      </c>
      <c r="G185" s="96">
        <f t="shared" si="2"/>
        <v>0</v>
      </c>
    </row>
    <row r="186" spans="2:7" outlineLevel="2" x14ac:dyDescent="0.2">
      <c r="B186" s="93" t="s">
        <v>30</v>
      </c>
      <c r="C186" s="94">
        <v>830120157</v>
      </c>
      <c r="D186" s="94" t="s">
        <v>235</v>
      </c>
      <c r="E186" s="95">
        <v>0</v>
      </c>
      <c r="F186" s="95">
        <v>6609700</v>
      </c>
      <c r="G186" s="96">
        <f t="shared" si="2"/>
        <v>6609700</v>
      </c>
    </row>
    <row r="187" spans="2:7" outlineLevel="2" x14ac:dyDescent="0.2">
      <c r="B187" s="93" t="s">
        <v>30</v>
      </c>
      <c r="C187" s="94">
        <v>860006656</v>
      </c>
      <c r="D187" s="94" t="s">
        <v>236</v>
      </c>
      <c r="E187" s="95">
        <v>0</v>
      </c>
      <c r="F187" s="95">
        <v>1508900</v>
      </c>
      <c r="G187" s="96">
        <f t="shared" si="2"/>
        <v>1508900</v>
      </c>
    </row>
    <row r="188" spans="2:7" outlineLevel="2" x14ac:dyDescent="0.2">
      <c r="B188" s="93" t="s">
        <v>30</v>
      </c>
      <c r="C188" s="94">
        <v>860015536</v>
      </c>
      <c r="D188" s="94" t="s">
        <v>100</v>
      </c>
      <c r="E188" s="95">
        <v>1602300</v>
      </c>
      <c r="F188" s="95">
        <v>0</v>
      </c>
      <c r="G188" s="96">
        <f t="shared" si="2"/>
        <v>-1602300</v>
      </c>
    </row>
    <row r="189" spans="2:7" outlineLevel="2" x14ac:dyDescent="0.2">
      <c r="B189" s="93" t="s">
        <v>30</v>
      </c>
      <c r="C189" s="94">
        <v>860035992</v>
      </c>
      <c r="D189" s="94" t="s">
        <v>237</v>
      </c>
      <c r="E189" s="95">
        <v>25825572</v>
      </c>
      <c r="F189" s="95">
        <v>9455200</v>
      </c>
      <c r="G189" s="96">
        <f t="shared" si="2"/>
        <v>-16370372</v>
      </c>
    </row>
    <row r="190" spans="2:7" outlineLevel="2" x14ac:dyDescent="0.2">
      <c r="B190" s="93" t="s">
        <v>30</v>
      </c>
      <c r="C190" s="94">
        <v>860037950</v>
      </c>
      <c r="D190" s="94" t="s">
        <v>238</v>
      </c>
      <c r="E190" s="95">
        <v>21169846</v>
      </c>
      <c r="F190" s="95">
        <v>5768300</v>
      </c>
      <c r="G190" s="96">
        <f t="shared" si="2"/>
        <v>-15401546</v>
      </c>
    </row>
    <row r="191" spans="2:7" outlineLevel="2" x14ac:dyDescent="0.2">
      <c r="B191" s="93" t="s">
        <v>30</v>
      </c>
      <c r="C191" s="94">
        <v>890102768</v>
      </c>
      <c r="D191" s="94" t="s">
        <v>239</v>
      </c>
      <c r="E191" s="95">
        <v>1268360</v>
      </c>
      <c r="F191" s="95">
        <v>1268360</v>
      </c>
      <c r="G191" s="96">
        <f t="shared" si="2"/>
        <v>0</v>
      </c>
    </row>
    <row r="192" spans="2:7" outlineLevel="2" x14ac:dyDescent="0.2">
      <c r="B192" s="93" t="s">
        <v>30</v>
      </c>
      <c r="C192" s="94">
        <v>890205361</v>
      </c>
      <c r="D192" s="94" t="s">
        <v>312</v>
      </c>
      <c r="E192" s="95">
        <v>51300</v>
      </c>
      <c r="F192" s="95">
        <v>0</v>
      </c>
      <c r="G192" s="96">
        <f t="shared" si="2"/>
        <v>-51300</v>
      </c>
    </row>
    <row r="193" spans="2:7" outlineLevel="2" x14ac:dyDescent="0.2">
      <c r="B193" s="93" t="s">
        <v>30</v>
      </c>
      <c r="C193" s="94">
        <v>891180084</v>
      </c>
      <c r="D193" s="94" t="s">
        <v>240</v>
      </c>
      <c r="E193" s="95">
        <v>1045113</v>
      </c>
      <c r="F193" s="95">
        <v>1045113</v>
      </c>
      <c r="G193" s="96">
        <f t="shared" si="2"/>
        <v>0</v>
      </c>
    </row>
    <row r="194" spans="2:7" outlineLevel="2" x14ac:dyDescent="0.2">
      <c r="B194" s="93" t="s">
        <v>30</v>
      </c>
      <c r="C194" s="94">
        <v>900033371</v>
      </c>
      <c r="D194" s="94" t="s">
        <v>241</v>
      </c>
      <c r="E194" s="95">
        <v>4316225</v>
      </c>
      <c r="F194" s="95">
        <v>5766309</v>
      </c>
      <c r="G194" s="96">
        <f t="shared" si="2"/>
        <v>1450084</v>
      </c>
    </row>
    <row r="195" spans="2:7" outlineLevel="2" x14ac:dyDescent="0.2">
      <c r="B195" s="93" t="s">
        <v>30</v>
      </c>
      <c r="C195" s="94">
        <v>900256090</v>
      </c>
      <c r="D195" s="94" t="s">
        <v>145</v>
      </c>
      <c r="E195" s="95">
        <v>3538600</v>
      </c>
      <c r="F195" s="95">
        <v>2411700</v>
      </c>
      <c r="G195" s="96">
        <f t="shared" si="2"/>
        <v>-1126900</v>
      </c>
    </row>
    <row r="196" spans="2:7" outlineLevel="2" x14ac:dyDescent="0.2">
      <c r="B196" s="93" t="s">
        <v>30</v>
      </c>
      <c r="C196" s="94">
        <v>900357414</v>
      </c>
      <c r="D196" s="94" t="s">
        <v>242</v>
      </c>
      <c r="E196" s="95">
        <v>3757220</v>
      </c>
      <c r="F196" s="95">
        <v>3757220</v>
      </c>
      <c r="G196" s="96">
        <f t="shared" si="2"/>
        <v>0</v>
      </c>
    </row>
    <row r="197" spans="2:7" outlineLevel="2" x14ac:dyDescent="0.2">
      <c r="B197" s="93" t="s">
        <v>30</v>
      </c>
      <c r="C197" s="94">
        <v>901126913</v>
      </c>
      <c r="D197" s="94" t="s">
        <v>243</v>
      </c>
      <c r="E197" s="95">
        <v>1156813</v>
      </c>
      <c r="F197" s="95">
        <v>1156813</v>
      </c>
      <c r="G197" s="96">
        <f t="shared" si="2"/>
        <v>0</v>
      </c>
    </row>
    <row r="198" spans="2:7" outlineLevel="2" x14ac:dyDescent="0.2">
      <c r="B198" s="93" t="s">
        <v>30</v>
      </c>
      <c r="C198" s="94">
        <v>901127065</v>
      </c>
      <c r="D198" s="94" t="s">
        <v>244</v>
      </c>
      <c r="E198" s="95">
        <v>5754387</v>
      </c>
      <c r="F198" s="95">
        <v>1262581</v>
      </c>
      <c r="G198" s="96">
        <f t="shared" si="2"/>
        <v>-4491806</v>
      </c>
    </row>
    <row r="199" spans="2:7" outlineLevel="2" x14ac:dyDescent="0.2">
      <c r="B199" s="93" t="s">
        <v>30</v>
      </c>
      <c r="C199" s="94">
        <v>901127521</v>
      </c>
      <c r="D199" s="94" t="s">
        <v>245</v>
      </c>
      <c r="E199" s="95">
        <v>31617872</v>
      </c>
      <c r="F199" s="95">
        <v>3884893</v>
      </c>
      <c r="G199" s="96">
        <f t="shared" si="2"/>
        <v>-27732979</v>
      </c>
    </row>
    <row r="200" spans="2:7" outlineLevel="2" x14ac:dyDescent="0.2">
      <c r="B200" s="93" t="s">
        <v>30</v>
      </c>
      <c r="C200" s="94">
        <v>901153056</v>
      </c>
      <c r="D200" s="94" t="s">
        <v>246</v>
      </c>
      <c r="E200" s="95">
        <v>1210079</v>
      </c>
      <c r="F200" s="95">
        <v>1210079</v>
      </c>
      <c r="G200" s="96">
        <f t="shared" si="2"/>
        <v>0</v>
      </c>
    </row>
    <row r="201" spans="2:7" ht="12.75" outlineLevel="2" thickBot="1" x14ac:dyDescent="0.25">
      <c r="B201" s="93" t="s">
        <v>30</v>
      </c>
      <c r="C201" s="94">
        <v>901153500</v>
      </c>
      <c r="D201" s="94" t="s">
        <v>247</v>
      </c>
      <c r="E201" s="95">
        <v>1375912</v>
      </c>
      <c r="F201" s="95">
        <v>1484312</v>
      </c>
      <c r="G201" s="96">
        <f t="shared" si="2"/>
        <v>108400</v>
      </c>
    </row>
    <row r="202" spans="2:7" ht="12.75" outlineLevel="1" thickBot="1" x14ac:dyDescent="0.25">
      <c r="B202" s="111" t="s">
        <v>52</v>
      </c>
      <c r="C202" s="112"/>
      <c r="D202" s="108"/>
      <c r="E202" s="109">
        <f>SUBTOTAL(9,E178:E201)</f>
        <v>190324418.65000001</v>
      </c>
      <c r="F202" s="109">
        <f>SUBTOTAL(9,F178:F201)</f>
        <v>94849738.650000006</v>
      </c>
      <c r="G202" s="110">
        <f>SUBTOTAL(9,G178:G201)</f>
        <v>-95474680</v>
      </c>
    </row>
    <row r="203" spans="2:7" outlineLevel="2" x14ac:dyDescent="0.2">
      <c r="B203" s="93" t="s">
        <v>31</v>
      </c>
      <c r="C203" s="94">
        <v>800197177</v>
      </c>
      <c r="D203" s="94" t="s">
        <v>248</v>
      </c>
      <c r="E203" s="95">
        <v>714236036</v>
      </c>
      <c r="F203" s="95">
        <v>714236036</v>
      </c>
      <c r="G203" s="96">
        <f t="shared" si="2"/>
        <v>0</v>
      </c>
    </row>
    <row r="204" spans="2:7" outlineLevel="2" x14ac:dyDescent="0.2">
      <c r="B204" s="93" t="s">
        <v>31</v>
      </c>
      <c r="C204" s="94">
        <v>800216538</v>
      </c>
      <c r="D204" s="94" t="s">
        <v>249</v>
      </c>
      <c r="E204" s="95">
        <v>24794908</v>
      </c>
      <c r="F204" s="95">
        <v>24794908</v>
      </c>
      <c r="G204" s="96">
        <f t="shared" si="2"/>
        <v>0</v>
      </c>
    </row>
    <row r="205" spans="2:7" outlineLevel="2" x14ac:dyDescent="0.2">
      <c r="B205" s="93" t="s">
        <v>31</v>
      </c>
      <c r="C205" s="94">
        <v>830077633</v>
      </c>
      <c r="D205" s="94" t="s">
        <v>250</v>
      </c>
      <c r="E205" s="95">
        <v>3927200</v>
      </c>
      <c r="F205" s="95">
        <v>3927200</v>
      </c>
      <c r="G205" s="96">
        <f t="shared" si="2"/>
        <v>0</v>
      </c>
    </row>
    <row r="206" spans="2:7" ht="12.75" outlineLevel="2" thickBot="1" x14ac:dyDescent="0.25">
      <c r="B206" s="93" t="s">
        <v>31</v>
      </c>
      <c r="C206" s="94">
        <v>901034790</v>
      </c>
      <c r="D206" s="94" t="s">
        <v>251</v>
      </c>
      <c r="E206" s="95">
        <v>1933100</v>
      </c>
      <c r="F206" s="95">
        <v>2191800</v>
      </c>
      <c r="G206" s="96">
        <f t="shared" si="2"/>
        <v>258700</v>
      </c>
    </row>
    <row r="207" spans="2:7" ht="12.75" outlineLevel="1" thickBot="1" x14ac:dyDescent="0.25">
      <c r="B207" s="111" t="s">
        <v>53</v>
      </c>
      <c r="C207" s="112"/>
      <c r="D207" s="108"/>
      <c r="E207" s="109">
        <f>SUBTOTAL(9,E203:E206)</f>
        <v>744891244</v>
      </c>
      <c r="F207" s="109">
        <f>SUBTOTAL(9,F203:F206)</f>
        <v>745149944</v>
      </c>
      <c r="G207" s="110">
        <f>SUBTOTAL(9,G203:G206)</f>
        <v>258700</v>
      </c>
    </row>
    <row r="208" spans="2:7" ht="12.75" outlineLevel="2" thickBot="1" x14ac:dyDescent="0.25">
      <c r="B208" s="93" t="s">
        <v>68</v>
      </c>
      <c r="C208" s="94">
        <v>860045904</v>
      </c>
      <c r="D208" s="94" t="s">
        <v>252</v>
      </c>
      <c r="E208" s="95">
        <v>215118087</v>
      </c>
      <c r="F208" s="95">
        <v>215118087</v>
      </c>
      <c r="G208" s="96">
        <f t="shared" si="2"/>
        <v>0</v>
      </c>
    </row>
    <row r="209" spans="2:7" ht="12.75" outlineLevel="1" thickBot="1" x14ac:dyDescent="0.25">
      <c r="B209" s="111" t="s">
        <v>308</v>
      </c>
      <c r="C209" s="112"/>
      <c r="D209" s="108"/>
      <c r="E209" s="109">
        <f>SUBTOTAL(9,E208:E208)</f>
        <v>215118087</v>
      </c>
      <c r="F209" s="109">
        <f>SUBTOTAL(9,F208:F208)</f>
        <v>215118087</v>
      </c>
      <c r="G209" s="110">
        <f>SUBTOTAL(9,G208:G208)</f>
        <v>0</v>
      </c>
    </row>
    <row r="210" spans="2:7" outlineLevel="2" x14ac:dyDescent="0.2">
      <c r="B210" s="93" t="s">
        <v>38</v>
      </c>
      <c r="C210" s="94">
        <v>800140949</v>
      </c>
      <c r="D210" s="94" t="s">
        <v>253</v>
      </c>
      <c r="E210" s="95">
        <v>10633162489.649998</v>
      </c>
      <c r="F210" s="95">
        <v>10400415645.769999</v>
      </c>
      <c r="G210" s="96">
        <f t="shared" si="2"/>
        <v>-232746843.87999916</v>
      </c>
    </row>
    <row r="211" spans="2:7" outlineLevel="2" x14ac:dyDescent="0.2">
      <c r="B211" s="93" t="s">
        <v>38</v>
      </c>
      <c r="C211" s="94">
        <v>800250119</v>
      </c>
      <c r="D211" s="94" t="s">
        <v>254</v>
      </c>
      <c r="E211" s="95">
        <v>650444333.97000027</v>
      </c>
      <c r="F211" s="95">
        <v>581155601.63</v>
      </c>
      <c r="G211" s="96">
        <f t="shared" si="2"/>
        <v>-69288732.340000272</v>
      </c>
    </row>
    <row r="212" spans="2:7" outlineLevel="2" x14ac:dyDescent="0.2">
      <c r="B212" s="93" t="s">
        <v>38</v>
      </c>
      <c r="C212" s="94">
        <v>804002105</v>
      </c>
      <c r="D212" s="94" t="s">
        <v>255</v>
      </c>
      <c r="E212" s="95">
        <v>55547344</v>
      </c>
      <c r="F212" s="95">
        <v>55547344</v>
      </c>
      <c r="G212" s="96">
        <f t="shared" si="2"/>
        <v>0</v>
      </c>
    </row>
    <row r="213" spans="2:7" outlineLevel="2" x14ac:dyDescent="0.2">
      <c r="B213" s="93" t="s">
        <v>38</v>
      </c>
      <c r="C213" s="94">
        <v>805000427</v>
      </c>
      <c r="D213" s="94" t="s">
        <v>256</v>
      </c>
      <c r="E213" s="95">
        <v>2670775870.7799997</v>
      </c>
      <c r="F213" s="95">
        <v>2682143612.7799997</v>
      </c>
      <c r="G213" s="96">
        <f t="shared" si="2"/>
        <v>11367742</v>
      </c>
    </row>
    <row r="214" spans="2:7" outlineLevel="2" x14ac:dyDescent="0.2">
      <c r="B214" s="93" t="s">
        <v>38</v>
      </c>
      <c r="C214" s="94">
        <v>811004055</v>
      </c>
      <c r="D214" s="94" t="s">
        <v>257</v>
      </c>
      <c r="E214" s="95">
        <v>238355</v>
      </c>
      <c r="F214" s="95">
        <v>238355</v>
      </c>
      <c r="G214" s="96">
        <f t="shared" si="2"/>
        <v>0</v>
      </c>
    </row>
    <row r="215" spans="2:7" outlineLevel="2" x14ac:dyDescent="0.2">
      <c r="B215" s="93" t="s">
        <v>38</v>
      </c>
      <c r="C215" s="94">
        <v>818000140</v>
      </c>
      <c r="D215" s="94" t="s">
        <v>258</v>
      </c>
      <c r="E215" s="95">
        <v>37115410</v>
      </c>
      <c r="F215" s="95">
        <v>37115410</v>
      </c>
      <c r="G215" s="96">
        <f t="shared" si="2"/>
        <v>0</v>
      </c>
    </row>
    <row r="216" spans="2:7" outlineLevel="2" x14ac:dyDescent="0.2">
      <c r="B216" s="93" t="s">
        <v>38</v>
      </c>
      <c r="C216" s="94">
        <v>830009783</v>
      </c>
      <c r="D216" s="94" t="s">
        <v>259</v>
      </c>
      <c r="E216" s="95">
        <v>6824737223.3200665</v>
      </c>
      <c r="F216" s="95">
        <v>6682088874.9100666</v>
      </c>
      <c r="G216" s="96">
        <f t="shared" ref="G216:G285" si="3">+F216-E216</f>
        <v>-142648348.40999985</v>
      </c>
    </row>
    <row r="217" spans="2:7" outlineLevel="2" x14ac:dyDescent="0.2">
      <c r="B217" s="93" t="s">
        <v>38</v>
      </c>
      <c r="C217" s="94">
        <v>830074184</v>
      </c>
      <c r="D217" s="94" t="s">
        <v>260</v>
      </c>
      <c r="E217" s="95">
        <v>694217012.61999989</v>
      </c>
      <c r="F217" s="95">
        <v>710714896.62</v>
      </c>
      <c r="G217" s="96">
        <f t="shared" si="3"/>
        <v>16497884.000000119</v>
      </c>
    </row>
    <row r="218" spans="2:7" outlineLevel="2" x14ac:dyDescent="0.2">
      <c r="B218" s="93" t="s">
        <v>38</v>
      </c>
      <c r="C218" s="94">
        <v>832000760</v>
      </c>
      <c r="D218" s="94" t="s">
        <v>261</v>
      </c>
      <c r="E218" s="95">
        <v>11323117</v>
      </c>
      <c r="F218" s="95">
        <v>11323117</v>
      </c>
      <c r="G218" s="96">
        <f t="shared" si="3"/>
        <v>0</v>
      </c>
    </row>
    <row r="219" spans="2:7" outlineLevel="2" x14ac:dyDescent="0.2">
      <c r="B219" s="93" t="s">
        <v>38</v>
      </c>
      <c r="C219" s="94">
        <v>860045904</v>
      </c>
      <c r="D219" s="94" t="s">
        <v>252</v>
      </c>
      <c r="E219" s="95">
        <v>238828680.45000005</v>
      </c>
      <c r="F219" s="95">
        <v>330861977.44999993</v>
      </c>
      <c r="G219" s="96">
        <f t="shared" si="3"/>
        <v>92033296.999999881</v>
      </c>
    </row>
    <row r="220" spans="2:7" outlineLevel="2" x14ac:dyDescent="0.2">
      <c r="B220" s="93" t="s">
        <v>38</v>
      </c>
      <c r="C220" s="94">
        <v>891180008</v>
      </c>
      <c r="D220" s="94" t="s">
        <v>262</v>
      </c>
      <c r="E220" s="95">
        <v>4102258</v>
      </c>
      <c r="F220" s="95">
        <v>69570</v>
      </c>
      <c r="G220" s="96">
        <f t="shared" si="3"/>
        <v>-4032688</v>
      </c>
    </row>
    <row r="221" spans="2:7" outlineLevel="2" x14ac:dyDescent="0.2">
      <c r="B221" s="93" t="s">
        <v>38</v>
      </c>
      <c r="C221" s="94">
        <v>891280008</v>
      </c>
      <c r="D221" s="94" t="s">
        <v>263</v>
      </c>
      <c r="E221" s="95">
        <v>405150</v>
      </c>
      <c r="F221" s="95">
        <v>49917</v>
      </c>
      <c r="G221" s="96">
        <f t="shared" si="3"/>
        <v>-355233</v>
      </c>
    </row>
    <row r="222" spans="2:7" outlineLevel="2" x14ac:dyDescent="0.2">
      <c r="B222" s="93" t="s">
        <v>38</v>
      </c>
      <c r="C222" s="94">
        <v>899999026</v>
      </c>
      <c r="D222" s="94" t="s">
        <v>264</v>
      </c>
      <c r="E222" s="95">
        <v>467476607.04000002</v>
      </c>
      <c r="F222" s="95">
        <v>461042607.52000004</v>
      </c>
      <c r="G222" s="96">
        <f t="shared" si="3"/>
        <v>-6433999.5199999809</v>
      </c>
    </row>
    <row r="223" spans="2:7" outlineLevel="2" x14ac:dyDescent="0.2">
      <c r="B223" s="93" t="s">
        <v>38</v>
      </c>
      <c r="C223" s="94">
        <v>899999107</v>
      </c>
      <c r="D223" s="94" t="s">
        <v>265</v>
      </c>
      <c r="E223" s="95">
        <v>475120612.26999998</v>
      </c>
      <c r="F223" s="95">
        <v>475120612.26999998</v>
      </c>
      <c r="G223" s="96">
        <f t="shared" si="3"/>
        <v>0</v>
      </c>
    </row>
    <row r="224" spans="2:7" outlineLevel="2" x14ac:dyDescent="0.2">
      <c r="B224" s="93" t="s">
        <v>38</v>
      </c>
      <c r="C224" s="94">
        <v>901093846</v>
      </c>
      <c r="D224" s="94" t="s">
        <v>266</v>
      </c>
      <c r="E224" s="95">
        <v>105153850</v>
      </c>
      <c r="F224" s="95">
        <v>104982555</v>
      </c>
      <c r="G224" s="96">
        <f t="shared" si="3"/>
        <v>-171295</v>
      </c>
    </row>
    <row r="225" spans="2:7" ht="12.75" outlineLevel="2" thickBot="1" x14ac:dyDescent="0.25">
      <c r="B225" s="93" t="s">
        <v>38</v>
      </c>
      <c r="C225" s="94">
        <v>901097473</v>
      </c>
      <c r="D225" s="94" t="s">
        <v>267</v>
      </c>
      <c r="E225" s="95">
        <v>4601606327.9700003</v>
      </c>
      <c r="F225" s="95">
        <v>4539472711.5900002</v>
      </c>
      <c r="G225" s="96">
        <f t="shared" si="3"/>
        <v>-62133616.380000114</v>
      </c>
    </row>
    <row r="226" spans="2:7" ht="12.75" outlineLevel="1" thickBot="1" x14ac:dyDescent="0.25">
      <c r="B226" s="111" t="s">
        <v>309</v>
      </c>
      <c r="C226" s="112"/>
      <c r="D226" s="108"/>
      <c r="E226" s="109">
        <f>SUBTOTAL(9,E210:E225)</f>
        <v>27470254642.070065</v>
      </c>
      <c r="F226" s="109">
        <f>SUBTOTAL(9,F210:F225)</f>
        <v>27072342808.540066</v>
      </c>
      <c r="G226" s="110">
        <f>SUBTOTAL(9,G210:G225)</f>
        <v>-397911833.52999938</v>
      </c>
    </row>
    <row r="227" spans="2:7" outlineLevel="2" x14ac:dyDescent="0.2">
      <c r="B227" s="93" t="s">
        <v>40</v>
      </c>
      <c r="C227" s="94">
        <v>800149499</v>
      </c>
      <c r="D227" s="94" t="s">
        <v>268</v>
      </c>
      <c r="E227" s="95">
        <v>62515906</v>
      </c>
      <c r="F227" s="95">
        <v>62515906</v>
      </c>
      <c r="G227" s="96">
        <f t="shared" si="3"/>
        <v>0</v>
      </c>
    </row>
    <row r="228" spans="2:7" ht="12.75" outlineLevel="2" thickBot="1" x14ac:dyDescent="0.25">
      <c r="B228" s="93" t="s">
        <v>40</v>
      </c>
      <c r="C228" s="94">
        <v>860066191</v>
      </c>
      <c r="D228" s="94" t="s">
        <v>317</v>
      </c>
      <c r="E228" s="95">
        <v>9335200</v>
      </c>
      <c r="F228" s="95">
        <v>0</v>
      </c>
      <c r="G228" s="96">
        <f t="shared" si="3"/>
        <v>-9335200</v>
      </c>
    </row>
    <row r="229" spans="2:7" ht="12.75" outlineLevel="1" thickBot="1" x14ac:dyDescent="0.25">
      <c r="B229" s="111" t="s">
        <v>310</v>
      </c>
      <c r="C229" s="112"/>
      <c r="D229" s="108"/>
      <c r="E229" s="109">
        <f>SUBTOTAL(9,E227:E228)</f>
        <v>71851106</v>
      </c>
      <c r="F229" s="109">
        <f>SUBTOTAL(9,F227:F228)</f>
        <v>62515906</v>
      </c>
      <c r="G229" s="110">
        <f>SUBTOTAL(9,G227:G228)</f>
        <v>-9335200</v>
      </c>
    </row>
    <row r="230" spans="2:7" outlineLevel="2" x14ac:dyDescent="0.2">
      <c r="B230" s="93" t="s">
        <v>37</v>
      </c>
      <c r="C230" s="94">
        <v>800140949</v>
      </c>
      <c r="D230" s="94" t="s">
        <v>253</v>
      </c>
      <c r="E230" s="95">
        <v>3052289685.8300004</v>
      </c>
      <c r="F230" s="95">
        <v>3052289685.8300004</v>
      </c>
      <c r="G230" s="96">
        <f t="shared" si="3"/>
        <v>0</v>
      </c>
    </row>
    <row r="231" spans="2:7" outlineLevel="2" x14ac:dyDescent="0.2">
      <c r="B231" s="93" t="s">
        <v>37</v>
      </c>
      <c r="C231" s="94">
        <v>804002105</v>
      </c>
      <c r="D231" s="94" t="s">
        <v>255</v>
      </c>
      <c r="E231" s="95">
        <v>1985064497.73</v>
      </c>
      <c r="F231" s="95">
        <v>1985064497.73</v>
      </c>
      <c r="G231" s="96">
        <f t="shared" si="3"/>
        <v>0</v>
      </c>
    </row>
    <row r="232" spans="2:7" outlineLevel="2" x14ac:dyDescent="0.2">
      <c r="B232" s="93" t="s">
        <v>37</v>
      </c>
      <c r="C232" s="94">
        <v>805000427</v>
      </c>
      <c r="D232" s="94" t="s">
        <v>256</v>
      </c>
      <c r="E232" s="95">
        <v>393531080.88</v>
      </c>
      <c r="F232" s="95">
        <v>393531080.88</v>
      </c>
      <c r="G232" s="96">
        <f t="shared" si="3"/>
        <v>0</v>
      </c>
    </row>
    <row r="233" spans="2:7" outlineLevel="2" x14ac:dyDescent="0.2">
      <c r="B233" s="93" t="s">
        <v>37</v>
      </c>
      <c r="C233" s="94">
        <v>811004055</v>
      </c>
      <c r="D233" s="94" t="s">
        <v>257</v>
      </c>
      <c r="E233" s="95">
        <v>2983106202</v>
      </c>
      <c r="F233" s="95">
        <v>2983106202</v>
      </c>
      <c r="G233" s="96">
        <f t="shared" si="3"/>
        <v>0</v>
      </c>
    </row>
    <row r="234" spans="2:7" outlineLevel="2" x14ac:dyDescent="0.2">
      <c r="B234" s="93" t="s">
        <v>37</v>
      </c>
      <c r="C234" s="94">
        <v>818000140</v>
      </c>
      <c r="D234" s="94" t="s">
        <v>258</v>
      </c>
      <c r="E234" s="95">
        <v>1441579409</v>
      </c>
      <c r="F234" s="95">
        <v>1441579409</v>
      </c>
      <c r="G234" s="96">
        <f t="shared" si="3"/>
        <v>0</v>
      </c>
    </row>
    <row r="235" spans="2:7" outlineLevel="2" x14ac:dyDescent="0.2">
      <c r="B235" s="93" t="s">
        <v>37</v>
      </c>
      <c r="C235" s="94">
        <v>830009783</v>
      </c>
      <c r="D235" s="94" t="s">
        <v>259</v>
      </c>
      <c r="E235" s="95">
        <v>961055604.81999981</v>
      </c>
      <c r="F235" s="95">
        <v>967428713.06999874</v>
      </c>
      <c r="G235" s="96">
        <f t="shared" si="3"/>
        <v>6373108.2499989271</v>
      </c>
    </row>
    <row r="236" spans="2:7" outlineLevel="2" x14ac:dyDescent="0.2">
      <c r="B236" s="93" t="s">
        <v>37</v>
      </c>
      <c r="C236" s="94">
        <v>830074184</v>
      </c>
      <c r="D236" s="94" t="s">
        <v>260</v>
      </c>
      <c r="E236" s="95">
        <v>6376338247.8599997</v>
      </c>
      <c r="F236" s="95">
        <v>6359840363.8600006</v>
      </c>
      <c r="G236" s="96">
        <f t="shared" si="3"/>
        <v>-16497883.999999046</v>
      </c>
    </row>
    <row r="237" spans="2:7" outlineLevel="2" x14ac:dyDescent="0.2">
      <c r="B237" s="93" t="s">
        <v>37</v>
      </c>
      <c r="C237" s="94">
        <v>832000760</v>
      </c>
      <c r="D237" s="94" t="s">
        <v>261</v>
      </c>
      <c r="E237" s="95">
        <v>1094815092.4000001</v>
      </c>
      <c r="F237" s="95">
        <v>1094815092.4000003</v>
      </c>
      <c r="G237" s="96">
        <f t="shared" si="3"/>
        <v>0</v>
      </c>
    </row>
    <row r="238" spans="2:7" outlineLevel="2" x14ac:dyDescent="0.2">
      <c r="B238" s="93" t="s">
        <v>37</v>
      </c>
      <c r="C238" s="94">
        <v>860045904</v>
      </c>
      <c r="D238" s="94" t="s">
        <v>252</v>
      </c>
      <c r="E238" s="95">
        <v>20181082451.75996</v>
      </c>
      <c r="F238" s="95">
        <v>20089049154.759911</v>
      </c>
      <c r="G238" s="96">
        <f t="shared" si="3"/>
        <v>-92033297.000049591</v>
      </c>
    </row>
    <row r="239" spans="2:7" outlineLevel="2" x14ac:dyDescent="0.2">
      <c r="B239" s="93" t="s">
        <v>37</v>
      </c>
      <c r="C239" s="94">
        <v>890480110</v>
      </c>
      <c r="D239" s="94" t="s">
        <v>269</v>
      </c>
      <c r="E239" s="95">
        <v>298159103</v>
      </c>
      <c r="F239" s="95">
        <v>298159103</v>
      </c>
      <c r="G239" s="96">
        <f t="shared" si="3"/>
        <v>0</v>
      </c>
    </row>
    <row r="240" spans="2:7" outlineLevel="2" x14ac:dyDescent="0.2">
      <c r="B240" s="93" t="s">
        <v>37</v>
      </c>
      <c r="C240" s="94">
        <v>890900841</v>
      </c>
      <c r="D240" s="94" t="s">
        <v>270</v>
      </c>
      <c r="E240" s="95">
        <v>41913159</v>
      </c>
      <c r="F240" s="95">
        <v>41913159</v>
      </c>
      <c r="G240" s="96">
        <f t="shared" si="3"/>
        <v>0</v>
      </c>
    </row>
    <row r="241" spans="2:7" outlineLevel="2" x14ac:dyDescent="0.2">
      <c r="B241" s="93" t="s">
        <v>37</v>
      </c>
      <c r="C241" s="94">
        <v>891180008</v>
      </c>
      <c r="D241" s="94" t="s">
        <v>262</v>
      </c>
      <c r="E241" s="95">
        <v>738950602.60000002</v>
      </c>
      <c r="F241" s="95">
        <v>736252841.60000002</v>
      </c>
      <c r="G241" s="96">
        <f t="shared" si="3"/>
        <v>-2697761</v>
      </c>
    </row>
    <row r="242" spans="2:7" outlineLevel="2" x14ac:dyDescent="0.2">
      <c r="B242" s="93" t="s">
        <v>37</v>
      </c>
      <c r="C242" s="94">
        <v>891280008</v>
      </c>
      <c r="D242" s="94" t="s">
        <v>263</v>
      </c>
      <c r="E242" s="95">
        <v>83608224</v>
      </c>
      <c r="F242" s="95">
        <v>83608224</v>
      </c>
      <c r="G242" s="96">
        <f t="shared" si="3"/>
        <v>0</v>
      </c>
    </row>
    <row r="243" spans="2:7" outlineLevel="2" x14ac:dyDescent="0.2">
      <c r="B243" s="93" t="s">
        <v>37</v>
      </c>
      <c r="C243" s="94">
        <v>892115006</v>
      </c>
      <c r="D243" s="94" t="s">
        <v>271</v>
      </c>
      <c r="E243" s="95">
        <v>65306575</v>
      </c>
      <c r="F243" s="95">
        <v>65306571</v>
      </c>
      <c r="G243" s="96">
        <f t="shared" si="3"/>
        <v>-4</v>
      </c>
    </row>
    <row r="244" spans="2:7" outlineLevel="2" x14ac:dyDescent="0.2">
      <c r="B244" s="93" t="s">
        <v>37</v>
      </c>
      <c r="C244" s="94">
        <v>892200015</v>
      </c>
      <c r="D244" s="94" t="s">
        <v>272</v>
      </c>
      <c r="E244" s="95">
        <v>76448767</v>
      </c>
      <c r="F244" s="95">
        <v>62253533</v>
      </c>
      <c r="G244" s="96">
        <f t="shared" si="3"/>
        <v>-14195234</v>
      </c>
    </row>
    <row r="245" spans="2:7" outlineLevel="2" x14ac:dyDescent="0.2">
      <c r="B245" s="93" t="s">
        <v>37</v>
      </c>
      <c r="C245" s="94">
        <v>899999026</v>
      </c>
      <c r="D245" s="94" t="s">
        <v>264</v>
      </c>
      <c r="E245" s="95">
        <v>387915181.93000001</v>
      </c>
      <c r="F245" s="95">
        <v>269006704.51999998</v>
      </c>
      <c r="G245" s="96">
        <f t="shared" si="3"/>
        <v>-118908477.41000003</v>
      </c>
    </row>
    <row r="246" spans="2:7" outlineLevel="2" x14ac:dyDescent="0.2">
      <c r="B246" s="93" t="s">
        <v>37</v>
      </c>
      <c r="C246" s="94">
        <v>899999107</v>
      </c>
      <c r="D246" s="94" t="s">
        <v>265</v>
      </c>
      <c r="E246" s="95">
        <v>5089304621.3000002</v>
      </c>
      <c r="F246" s="95">
        <v>5089304621.2999992</v>
      </c>
      <c r="G246" s="96">
        <f t="shared" si="3"/>
        <v>0</v>
      </c>
    </row>
    <row r="247" spans="2:7" outlineLevel="2" x14ac:dyDescent="0.2">
      <c r="B247" s="93" t="s">
        <v>37</v>
      </c>
      <c r="C247" s="94">
        <v>900048962</v>
      </c>
      <c r="D247" s="94" t="s">
        <v>273</v>
      </c>
      <c r="E247" s="95">
        <v>71675062</v>
      </c>
      <c r="F247" s="95">
        <v>58693365</v>
      </c>
      <c r="G247" s="96">
        <f t="shared" si="3"/>
        <v>-12981697</v>
      </c>
    </row>
    <row r="248" spans="2:7" outlineLevel="2" x14ac:dyDescent="0.2">
      <c r="B248" s="93" t="s">
        <v>37</v>
      </c>
      <c r="C248" s="94">
        <v>901093846</v>
      </c>
      <c r="D248" s="94" t="s">
        <v>266</v>
      </c>
      <c r="E248" s="95">
        <v>2421546373.3000002</v>
      </c>
      <c r="F248" s="95">
        <v>2393650981.3000002</v>
      </c>
      <c r="G248" s="96">
        <f t="shared" si="3"/>
        <v>-27895392</v>
      </c>
    </row>
    <row r="249" spans="2:7" ht="12.75" outlineLevel="2" thickBot="1" x14ac:dyDescent="0.25">
      <c r="B249" s="93" t="s">
        <v>37</v>
      </c>
      <c r="C249" s="94">
        <v>901097473</v>
      </c>
      <c r="D249" s="94" t="s">
        <v>267</v>
      </c>
      <c r="E249" s="95">
        <v>5392083059.5299997</v>
      </c>
      <c r="F249" s="95">
        <v>5335304151.9099998</v>
      </c>
      <c r="G249" s="96">
        <f t="shared" si="3"/>
        <v>-56778907.619999886</v>
      </c>
    </row>
    <row r="250" spans="2:7" ht="12.75" outlineLevel="1" thickBot="1" x14ac:dyDescent="0.25">
      <c r="B250" s="111" t="s">
        <v>311</v>
      </c>
      <c r="C250" s="112"/>
      <c r="D250" s="108"/>
      <c r="E250" s="109">
        <f>SUBTOTAL(9,E230:E249)</f>
        <v>53135773000.939964</v>
      </c>
      <c r="F250" s="109">
        <f>SUBTOTAL(9,F230:F249)</f>
        <v>52800157455.159912</v>
      </c>
      <c r="G250" s="110">
        <f>SUBTOTAL(9,G230:G249)</f>
        <v>-335615545.78004962</v>
      </c>
    </row>
    <row r="251" spans="2:7" outlineLevel="2" x14ac:dyDescent="0.2">
      <c r="B251" s="93" t="s">
        <v>306</v>
      </c>
      <c r="C251" s="94">
        <v>800105552</v>
      </c>
      <c r="D251" s="94" t="s">
        <v>274</v>
      </c>
      <c r="E251" s="95">
        <v>0</v>
      </c>
      <c r="F251" s="95">
        <v>0</v>
      </c>
      <c r="G251" s="96">
        <f t="shared" si="3"/>
        <v>0</v>
      </c>
    </row>
    <row r="252" spans="2:7" outlineLevel="2" x14ac:dyDescent="0.2">
      <c r="B252" s="93" t="s">
        <v>306</v>
      </c>
      <c r="C252" s="94">
        <v>830063506</v>
      </c>
      <c r="D252" s="94" t="s">
        <v>275</v>
      </c>
      <c r="E252" s="95">
        <v>0</v>
      </c>
      <c r="F252" s="95">
        <v>4831393</v>
      </c>
      <c r="G252" s="96">
        <f t="shared" si="3"/>
        <v>4831393</v>
      </c>
    </row>
    <row r="253" spans="2:7" outlineLevel="2" x14ac:dyDescent="0.2">
      <c r="B253" s="93" t="s">
        <v>306</v>
      </c>
      <c r="C253" s="94">
        <v>899999034</v>
      </c>
      <c r="D253" s="94" t="s">
        <v>96</v>
      </c>
      <c r="E253" s="95">
        <v>104400</v>
      </c>
      <c r="F253" s="95">
        <v>0</v>
      </c>
      <c r="G253" s="96">
        <f t="shared" si="3"/>
        <v>-104400</v>
      </c>
    </row>
    <row r="254" spans="2:7" outlineLevel="2" x14ac:dyDescent="0.2">
      <c r="B254" s="93" t="s">
        <v>306</v>
      </c>
      <c r="C254" s="94">
        <v>900978341</v>
      </c>
      <c r="D254" s="94" t="s">
        <v>276</v>
      </c>
      <c r="E254" s="95">
        <v>2411248713</v>
      </c>
      <c r="F254" s="95">
        <v>876389481</v>
      </c>
      <c r="G254" s="96">
        <f t="shared" si="3"/>
        <v>-1534859232</v>
      </c>
    </row>
    <row r="255" spans="2:7" outlineLevel="2" x14ac:dyDescent="0.2">
      <c r="B255" s="93" t="s">
        <v>306</v>
      </c>
      <c r="C255" s="94">
        <v>901153500</v>
      </c>
      <c r="D255" s="94" t="s">
        <v>247</v>
      </c>
      <c r="E255" s="95">
        <v>108400</v>
      </c>
      <c r="F255" s="95">
        <v>0</v>
      </c>
      <c r="G255" s="96">
        <f t="shared" si="3"/>
        <v>-108400</v>
      </c>
    </row>
    <row r="256" spans="2:7" outlineLevel="2" x14ac:dyDescent="0.2">
      <c r="B256" s="93" t="s">
        <v>306</v>
      </c>
      <c r="C256" s="94">
        <v>901232414</v>
      </c>
      <c r="D256" s="94" t="s">
        <v>277</v>
      </c>
      <c r="E256" s="95">
        <v>5896316</v>
      </c>
      <c r="F256" s="95">
        <v>5896316</v>
      </c>
      <c r="G256" s="96">
        <f t="shared" si="3"/>
        <v>0</v>
      </c>
    </row>
    <row r="257" spans="2:7" ht="12.75" outlineLevel="2" thickBot="1" x14ac:dyDescent="0.25">
      <c r="B257" s="93" t="s">
        <v>306</v>
      </c>
      <c r="C257" s="94">
        <v>901508361</v>
      </c>
      <c r="D257" s="94" t="s">
        <v>302</v>
      </c>
      <c r="E257" s="95">
        <v>50876800</v>
      </c>
      <c r="F257" s="95">
        <v>0</v>
      </c>
      <c r="G257" s="96">
        <f t="shared" si="3"/>
        <v>-50876800</v>
      </c>
    </row>
    <row r="258" spans="2:7" ht="12.75" outlineLevel="1" thickBot="1" x14ac:dyDescent="0.25">
      <c r="B258" s="111" t="s">
        <v>54</v>
      </c>
      <c r="C258" s="112"/>
      <c r="D258" s="108"/>
      <c r="E258" s="109">
        <f>SUBTOTAL(9,E251:E257)</f>
        <v>2468234629</v>
      </c>
      <c r="F258" s="109">
        <f>SUBTOTAL(9,F251:F257)</f>
        <v>887117190</v>
      </c>
      <c r="G258" s="110">
        <f>SUBTOTAL(9,G251:G257)</f>
        <v>-1581117439</v>
      </c>
    </row>
    <row r="259" spans="2:7" ht="12.75" outlineLevel="2" thickBot="1" x14ac:dyDescent="0.25">
      <c r="B259" s="93" t="s">
        <v>41</v>
      </c>
      <c r="C259" s="94">
        <v>999999999</v>
      </c>
      <c r="D259" s="94" t="s">
        <v>41</v>
      </c>
      <c r="E259" s="95">
        <v>2019240490.4100001</v>
      </c>
      <c r="F259" s="95">
        <v>2503679386.9300003</v>
      </c>
      <c r="G259" s="96">
        <f t="shared" si="3"/>
        <v>484438896.52000022</v>
      </c>
    </row>
    <row r="260" spans="2:7" ht="12.75" outlineLevel="1" thickBot="1" x14ac:dyDescent="0.25">
      <c r="B260" s="111" t="s">
        <v>55</v>
      </c>
      <c r="C260" s="112"/>
      <c r="D260" s="108"/>
      <c r="E260" s="109">
        <f>SUBTOTAL(9,E259:E259)</f>
        <v>2019240490.4100001</v>
      </c>
      <c r="F260" s="109">
        <f>SUBTOTAL(9,F259:F259)</f>
        <v>2503679386.9300003</v>
      </c>
      <c r="G260" s="110">
        <f>SUBTOTAL(9,G259:G259)</f>
        <v>484438896.52000022</v>
      </c>
    </row>
    <row r="261" spans="2:7" outlineLevel="2" x14ac:dyDescent="0.2">
      <c r="B261" s="93" t="s">
        <v>32</v>
      </c>
      <c r="C261" s="94">
        <v>860002183</v>
      </c>
      <c r="D261" s="94" t="s">
        <v>119</v>
      </c>
      <c r="E261" s="95">
        <v>32343363.300000001</v>
      </c>
      <c r="F261" s="95">
        <v>4827185.29</v>
      </c>
      <c r="G261" s="96">
        <f t="shared" si="3"/>
        <v>-27516178.010000002</v>
      </c>
    </row>
    <row r="262" spans="2:7" outlineLevel="2" x14ac:dyDescent="0.2">
      <c r="B262" s="93" t="s">
        <v>32</v>
      </c>
      <c r="C262" s="94">
        <v>860002503</v>
      </c>
      <c r="D262" s="94" t="s">
        <v>109</v>
      </c>
      <c r="E262" s="95">
        <v>1593642</v>
      </c>
      <c r="F262" s="95">
        <v>1432642</v>
      </c>
      <c r="G262" s="96">
        <f t="shared" si="3"/>
        <v>-161000</v>
      </c>
    </row>
    <row r="263" spans="2:7" outlineLevel="2" x14ac:dyDescent="0.2">
      <c r="B263" s="93" t="s">
        <v>32</v>
      </c>
      <c r="C263" s="94">
        <v>860008645</v>
      </c>
      <c r="D263" s="94" t="s">
        <v>120</v>
      </c>
      <c r="E263" s="95">
        <v>49400</v>
      </c>
      <c r="F263" s="95">
        <v>49400</v>
      </c>
      <c r="G263" s="96">
        <f t="shared" si="3"/>
        <v>0</v>
      </c>
    </row>
    <row r="264" spans="2:7" outlineLevel="2" x14ac:dyDescent="0.2">
      <c r="B264" s="93" t="s">
        <v>32</v>
      </c>
      <c r="C264" s="94">
        <v>860009174</v>
      </c>
      <c r="D264" s="94" t="s">
        <v>121</v>
      </c>
      <c r="E264" s="95">
        <v>9942479</v>
      </c>
      <c r="F264" s="95">
        <v>21239573</v>
      </c>
      <c r="G264" s="96">
        <f t="shared" si="3"/>
        <v>11297094</v>
      </c>
    </row>
    <row r="265" spans="2:7" outlineLevel="2" x14ac:dyDescent="0.2">
      <c r="B265" s="93" t="s">
        <v>32</v>
      </c>
      <c r="C265" s="94">
        <v>860009578</v>
      </c>
      <c r="D265" s="94" t="s">
        <v>110</v>
      </c>
      <c r="E265" s="95">
        <v>12518053</v>
      </c>
      <c r="F265" s="95">
        <v>12518053</v>
      </c>
      <c r="G265" s="96">
        <f t="shared" si="3"/>
        <v>0</v>
      </c>
    </row>
    <row r="266" spans="2:7" outlineLevel="2" x14ac:dyDescent="0.2">
      <c r="B266" s="93" t="s">
        <v>32</v>
      </c>
      <c r="C266" s="94">
        <v>860011153</v>
      </c>
      <c r="D266" s="94" t="s">
        <v>122</v>
      </c>
      <c r="E266" s="95">
        <v>6499837</v>
      </c>
      <c r="F266" s="95">
        <v>6499837</v>
      </c>
      <c r="G266" s="96">
        <f t="shared" si="3"/>
        <v>0</v>
      </c>
    </row>
    <row r="267" spans="2:7" outlineLevel="2" x14ac:dyDescent="0.2">
      <c r="B267" s="93" t="s">
        <v>32</v>
      </c>
      <c r="C267" s="94">
        <v>860026182</v>
      </c>
      <c r="D267" s="94" t="s">
        <v>278</v>
      </c>
      <c r="E267" s="95">
        <v>3582000</v>
      </c>
      <c r="F267" s="95">
        <v>3582000</v>
      </c>
      <c r="G267" s="96">
        <f t="shared" si="3"/>
        <v>0</v>
      </c>
    </row>
    <row r="268" spans="2:7" outlineLevel="2" x14ac:dyDescent="0.2">
      <c r="B268" s="93" t="s">
        <v>32</v>
      </c>
      <c r="C268" s="94">
        <v>860037013</v>
      </c>
      <c r="D268" s="94" t="s">
        <v>112</v>
      </c>
      <c r="E268" s="95">
        <v>0</v>
      </c>
      <c r="F268" s="95">
        <v>4528511</v>
      </c>
      <c r="G268" s="96">
        <f t="shared" si="3"/>
        <v>4528511</v>
      </c>
    </row>
    <row r="269" spans="2:7" outlineLevel="2" x14ac:dyDescent="0.2">
      <c r="B269" s="93" t="s">
        <v>32</v>
      </c>
      <c r="C269" s="94">
        <v>860503617</v>
      </c>
      <c r="D269" s="94" t="s">
        <v>79</v>
      </c>
      <c r="E269" s="95">
        <v>392365</v>
      </c>
      <c r="F269" s="95">
        <v>0</v>
      </c>
      <c r="G269" s="96">
        <f t="shared" si="3"/>
        <v>-392365</v>
      </c>
    </row>
    <row r="270" spans="2:7" outlineLevel="2" x14ac:dyDescent="0.2">
      <c r="B270" s="93" t="s">
        <v>32</v>
      </c>
      <c r="C270" s="94">
        <v>860524654</v>
      </c>
      <c r="D270" s="94" t="s">
        <v>114</v>
      </c>
      <c r="E270" s="95">
        <v>9249252</v>
      </c>
      <c r="F270" s="95">
        <v>6576305</v>
      </c>
      <c r="G270" s="96">
        <f t="shared" si="3"/>
        <v>-2672947</v>
      </c>
    </row>
    <row r="271" spans="2:7" outlineLevel="2" x14ac:dyDescent="0.2">
      <c r="B271" s="93" t="s">
        <v>32</v>
      </c>
      <c r="C271" s="94">
        <v>890903407</v>
      </c>
      <c r="D271" s="94" t="s">
        <v>115</v>
      </c>
      <c r="E271" s="95">
        <v>6526789</v>
      </c>
      <c r="F271" s="95">
        <v>6396891</v>
      </c>
      <c r="G271" s="96">
        <f t="shared" si="3"/>
        <v>-129898</v>
      </c>
    </row>
    <row r="272" spans="2:7" ht="12.75" outlineLevel="2" thickBot="1" x14ac:dyDescent="0.25">
      <c r="B272" s="93" t="s">
        <v>32</v>
      </c>
      <c r="C272" s="94">
        <v>890903790</v>
      </c>
      <c r="D272" s="94" t="s">
        <v>123</v>
      </c>
      <c r="E272" s="95">
        <v>377091</v>
      </c>
      <c r="F272" s="95">
        <v>0</v>
      </c>
      <c r="G272" s="96">
        <f t="shared" si="3"/>
        <v>-377091</v>
      </c>
    </row>
    <row r="273" spans="2:7" ht="12.75" outlineLevel="1" thickBot="1" x14ac:dyDescent="0.25">
      <c r="B273" s="111" t="s">
        <v>56</v>
      </c>
      <c r="C273" s="112"/>
      <c r="D273" s="108"/>
      <c r="E273" s="109">
        <f>SUBTOTAL(9,E261:E272)</f>
        <v>83074271.299999997</v>
      </c>
      <c r="F273" s="109">
        <f>SUBTOTAL(9,F261:F272)</f>
        <v>67650397.289999992</v>
      </c>
      <c r="G273" s="110">
        <f>SUBTOTAL(9,G261:G272)</f>
        <v>-15423874.010000002</v>
      </c>
    </row>
    <row r="274" spans="2:7" outlineLevel="2" x14ac:dyDescent="0.2">
      <c r="B274" s="93" t="s">
        <v>33</v>
      </c>
      <c r="C274" s="94">
        <v>800113949</v>
      </c>
      <c r="D274" s="94" t="s">
        <v>303</v>
      </c>
      <c r="E274" s="95">
        <v>595731</v>
      </c>
      <c r="F274" s="95">
        <v>0</v>
      </c>
      <c r="G274" s="96">
        <f t="shared" si="3"/>
        <v>-595731</v>
      </c>
    </row>
    <row r="275" spans="2:7" outlineLevel="2" x14ac:dyDescent="0.2">
      <c r="B275" s="93" t="s">
        <v>33</v>
      </c>
      <c r="C275" s="94">
        <v>800140951</v>
      </c>
      <c r="D275" s="94" t="s">
        <v>279</v>
      </c>
      <c r="E275" s="95">
        <v>2802784</v>
      </c>
      <c r="F275" s="95">
        <v>74255</v>
      </c>
      <c r="G275" s="96">
        <f t="shared" si="3"/>
        <v>-2728529</v>
      </c>
    </row>
    <row r="276" spans="2:7" outlineLevel="2" x14ac:dyDescent="0.2">
      <c r="B276" s="93" t="s">
        <v>33</v>
      </c>
      <c r="C276" s="94">
        <v>800215546</v>
      </c>
      <c r="D276" s="94" t="s">
        <v>280</v>
      </c>
      <c r="E276" s="95">
        <v>703575449</v>
      </c>
      <c r="F276" s="95">
        <v>703575449</v>
      </c>
      <c r="G276" s="96">
        <f t="shared" si="3"/>
        <v>0</v>
      </c>
    </row>
    <row r="277" spans="2:7" outlineLevel="2" x14ac:dyDescent="0.2">
      <c r="B277" s="93" t="s">
        <v>33</v>
      </c>
      <c r="C277" s="94">
        <v>830032532</v>
      </c>
      <c r="D277" s="94" t="s">
        <v>281</v>
      </c>
      <c r="E277" s="95">
        <v>9971665</v>
      </c>
      <c r="F277" s="95">
        <v>9971665</v>
      </c>
      <c r="G277" s="96">
        <f t="shared" si="3"/>
        <v>0</v>
      </c>
    </row>
    <row r="278" spans="2:7" outlineLevel="2" x14ac:dyDescent="0.2">
      <c r="B278" s="93" t="s">
        <v>33</v>
      </c>
      <c r="C278" s="94">
        <v>830053105</v>
      </c>
      <c r="D278" s="94" t="s">
        <v>282</v>
      </c>
      <c r="E278" s="95">
        <v>401900810.36000001</v>
      </c>
      <c r="F278" s="95">
        <v>433850059.06</v>
      </c>
      <c r="G278" s="96">
        <f t="shared" si="3"/>
        <v>31949248.699999988</v>
      </c>
    </row>
    <row r="279" spans="2:7" outlineLevel="2" x14ac:dyDescent="0.2">
      <c r="B279" s="93" t="s">
        <v>33</v>
      </c>
      <c r="C279" s="94">
        <v>860070301</v>
      </c>
      <c r="D279" s="94" t="s">
        <v>101</v>
      </c>
      <c r="E279" s="95">
        <v>659339151</v>
      </c>
      <c r="F279" s="95">
        <v>0</v>
      </c>
      <c r="G279" s="96">
        <f t="shared" si="3"/>
        <v>-659339151</v>
      </c>
    </row>
    <row r="280" spans="2:7" outlineLevel="2" x14ac:dyDescent="0.2">
      <c r="B280" s="93" t="s">
        <v>33</v>
      </c>
      <c r="C280" s="94">
        <v>860525148</v>
      </c>
      <c r="D280" s="94" t="s">
        <v>102</v>
      </c>
      <c r="E280" s="95">
        <v>88900</v>
      </c>
      <c r="F280" s="95">
        <v>0</v>
      </c>
      <c r="G280" s="96">
        <f t="shared" si="3"/>
        <v>-88900</v>
      </c>
    </row>
    <row r="281" spans="2:7" outlineLevel="2" x14ac:dyDescent="0.2">
      <c r="B281" s="93" t="s">
        <v>33</v>
      </c>
      <c r="C281" s="94">
        <v>899999061</v>
      </c>
      <c r="D281" s="94" t="s">
        <v>160</v>
      </c>
      <c r="E281" s="95">
        <v>1236625138</v>
      </c>
      <c r="F281" s="95">
        <v>1176071638</v>
      </c>
      <c r="G281" s="96">
        <f t="shared" si="3"/>
        <v>-60553500</v>
      </c>
    </row>
    <row r="282" spans="2:7" outlineLevel="2" x14ac:dyDescent="0.2">
      <c r="B282" s="93" t="s">
        <v>33</v>
      </c>
      <c r="C282" s="94">
        <v>899999063</v>
      </c>
      <c r="D282" s="94" t="s">
        <v>283</v>
      </c>
      <c r="E282" s="95">
        <v>2255815</v>
      </c>
      <c r="F282" s="95">
        <v>1441442</v>
      </c>
      <c r="G282" s="96">
        <f t="shared" si="3"/>
        <v>-814373</v>
      </c>
    </row>
    <row r="283" spans="2:7" outlineLevel="2" x14ac:dyDescent="0.2">
      <c r="B283" s="93" t="s">
        <v>33</v>
      </c>
      <c r="C283" s="94">
        <v>899999068</v>
      </c>
      <c r="D283" s="94" t="s">
        <v>307</v>
      </c>
      <c r="E283" s="95">
        <v>0</v>
      </c>
      <c r="F283" s="95">
        <v>14571712</v>
      </c>
      <c r="G283" s="96">
        <f t="shared" si="3"/>
        <v>14571712</v>
      </c>
    </row>
    <row r="284" spans="2:7" outlineLevel="2" x14ac:dyDescent="0.2">
      <c r="B284" s="93" t="s">
        <v>33</v>
      </c>
      <c r="C284" s="94">
        <v>900336524</v>
      </c>
      <c r="D284" s="94" t="s">
        <v>284</v>
      </c>
      <c r="E284" s="95">
        <v>166006909.44999999</v>
      </c>
      <c r="F284" s="95">
        <v>126166201.64999998</v>
      </c>
      <c r="G284" s="96">
        <f t="shared" si="3"/>
        <v>-39840707.800000012</v>
      </c>
    </row>
    <row r="285" spans="2:7" outlineLevel="2" x14ac:dyDescent="0.2">
      <c r="B285" s="93" t="s">
        <v>33</v>
      </c>
      <c r="C285" s="94">
        <v>900486439</v>
      </c>
      <c r="D285" s="94" t="s">
        <v>285</v>
      </c>
      <c r="E285" s="95">
        <v>9097715</v>
      </c>
      <c r="F285" s="95">
        <v>9097715</v>
      </c>
      <c r="G285" s="96">
        <f t="shared" si="3"/>
        <v>0</v>
      </c>
    </row>
    <row r="286" spans="2:7" outlineLevel="2" x14ac:dyDescent="0.2">
      <c r="B286" s="93" t="s">
        <v>33</v>
      </c>
      <c r="C286" s="94">
        <v>901361596</v>
      </c>
      <c r="D286" s="94" t="s">
        <v>292</v>
      </c>
      <c r="E286" s="95">
        <v>265246702.31</v>
      </c>
      <c r="F286" s="95">
        <v>286136.31</v>
      </c>
      <c r="G286" s="96">
        <f t="shared" ref="G286:G329" si="4">+F286-E286</f>
        <v>-264960566</v>
      </c>
    </row>
    <row r="287" spans="2:7" outlineLevel="2" x14ac:dyDescent="0.2">
      <c r="B287" s="93" t="s">
        <v>33</v>
      </c>
      <c r="C287" s="94">
        <v>901440176</v>
      </c>
      <c r="D287" s="94" t="s">
        <v>286</v>
      </c>
      <c r="E287" s="95">
        <v>137290141.97</v>
      </c>
      <c r="F287" s="95">
        <v>129597396.97</v>
      </c>
      <c r="G287" s="96">
        <f t="shared" si="4"/>
        <v>-7692745</v>
      </c>
    </row>
    <row r="288" spans="2:7" outlineLevel="2" x14ac:dyDescent="0.2">
      <c r="B288" s="93" t="s">
        <v>33</v>
      </c>
      <c r="C288" s="94">
        <v>901495943</v>
      </c>
      <c r="D288" s="94" t="s">
        <v>287</v>
      </c>
      <c r="E288" s="95">
        <v>50498123</v>
      </c>
      <c r="F288" s="95">
        <v>666653304.24000001</v>
      </c>
      <c r="G288" s="96">
        <f t="shared" si="4"/>
        <v>616155181.24000001</v>
      </c>
    </row>
    <row r="289" spans="2:7" outlineLevel="2" x14ac:dyDescent="0.2">
      <c r="B289" s="93" t="s">
        <v>33</v>
      </c>
      <c r="C289" s="94">
        <v>901540734</v>
      </c>
      <c r="D289" s="94" t="s">
        <v>288</v>
      </c>
      <c r="E289" s="95">
        <v>0</v>
      </c>
      <c r="F289" s="95">
        <v>289772</v>
      </c>
      <c r="G289" s="96">
        <f t="shared" si="4"/>
        <v>289772</v>
      </c>
    </row>
    <row r="290" spans="2:7" outlineLevel="2" x14ac:dyDescent="0.2">
      <c r="B290" s="93" t="s">
        <v>33</v>
      </c>
      <c r="C290" s="94">
        <v>901540992</v>
      </c>
      <c r="D290" s="94" t="s">
        <v>289</v>
      </c>
      <c r="E290" s="95">
        <v>234025676</v>
      </c>
      <c r="F290" s="95">
        <v>128127397</v>
      </c>
      <c r="G290" s="96">
        <f t="shared" si="4"/>
        <v>-105898279</v>
      </c>
    </row>
    <row r="291" spans="2:7" outlineLevel="2" x14ac:dyDescent="0.2">
      <c r="B291" s="93" t="s">
        <v>33</v>
      </c>
      <c r="C291" s="94">
        <v>901541021</v>
      </c>
      <c r="D291" s="94" t="s">
        <v>290</v>
      </c>
      <c r="E291" s="95">
        <v>376340</v>
      </c>
      <c r="F291" s="95">
        <v>376778</v>
      </c>
      <c r="G291" s="96">
        <f t="shared" si="4"/>
        <v>438</v>
      </c>
    </row>
    <row r="292" spans="2:7" outlineLevel="2" x14ac:dyDescent="0.2">
      <c r="B292" s="93" t="s">
        <v>33</v>
      </c>
      <c r="C292" s="94">
        <v>901541302</v>
      </c>
      <c r="D292" s="94" t="s">
        <v>291</v>
      </c>
      <c r="E292" s="95">
        <v>28423022</v>
      </c>
      <c r="F292" s="95">
        <v>35780812</v>
      </c>
      <c r="G292" s="96">
        <f t="shared" si="4"/>
        <v>7357790</v>
      </c>
    </row>
    <row r="293" spans="2:7" outlineLevel="2" x14ac:dyDescent="0.2">
      <c r="B293" s="93" t="s">
        <v>33</v>
      </c>
      <c r="C293" s="94">
        <v>901682277</v>
      </c>
      <c r="D293" s="94" t="s">
        <v>287</v>
      </c>
      <c r="E293" s="95">
        <v>912933733</v>
      </c>
      <c r="F293" s="95">
        <v>531152409</v>
      </c>
      <c r="G293" s="96">
        <f t="shared" si="4"/>
        <v>-381781324</v>
      </c>
    </row>
    <row r="294" spans="2:7" ht="12.75" outlineLevel="2" thickBot="1" x14ac:dyDescent="0.25">
      <c r="B294" s="93" t="s">
        <v>33</v>
      </c>
      <c r="C294" s="94">
        <v>901855730</v>
      </c>
      <c r="D294" s="94" t="s">
        <v>301</v>
      </c>
      <c r="E294" s="95">
        <v>0</v>
      </c>
      <c r="F294" s="95">
        <v>153895554</v>
      </c>
      <c r="G294" s="96">
        <f t="shared" si="4"/>
        <v>153895554</v>
      </c>
    </row>
    <row r="295" spans="2:7" ht="12.75" outlineLevel="1" thickBot="1" x14ac:dyDescent="0.25">
      <c r="B295" s="111" t="s">
        <v>57</v>
      </c>
      <c r="C295" s="112"/>
      <c r="D295" s="108"/>
      <c r="E295" s="109">
        <f>SUBTOTAL(9,E274:E294)</f>
        <v>4821053806.0900002</v>
      </c>
      <c r="F295" s="109">
        <f>SUBTOTAL(9,F274:F294)</f>
        <v>4120979696.2299995</v>
      </c>
      <c r="G295" s="110">
        <f>SUBTOTAL(9,G274:G294)</f>
        <v>-700074109.8599999</v>
      </c>
    </row>
    <row r="296" spans="2:7" ht="12.75" outlineLevel="2" thickBot="1" x14ac:dyDescent="0.25">
      <c r="B296" s="93" t="s">
        <v>34</v>
      </c>
      <c r="C296" s="94">
        <v>800246953</v>
      </c>
      <c r="D296" s="94" t="s">
        <v>39</v>
      </c>
      <c r="E296" s="95">
        <v>2981624558</v>
      </c>
      <c r="F296" s="95">
        <v>3497530825</v>
      </c>
      <c r="G296" s="96">
        <f t="shared" si="4"/>
        <v>515906267</v>
      </c>
    </row>
    <row r="297" spans="2:7" ht="12.75" outlineLevel="1" thickBot="1" x14ac:dyDescent="0.25">
      <c r="B297" s="111" t="s">
        <v>58</v>
      </c>
      <c r="C297" s="112"/>
      <c r="D297" s="108"/>
      <c r="E297" s="109">
        <f>SUBTOTAL(9,E296:E296)</f>
        <v>2981624558</v>
      </c>
      <c r="F297" s="109">
        <f>SUBTOTAL(9,F296:F296)</f>
        <v>3497530825</v>
      </c>
      <c r="G297" s="110">
        <f>SUBTOTAL(9,G296:G296)</f>
        <v>515906267</v>
      </c>
    </row>
    <row r="298" spans="2:7" outlineLevel="2" x14ac:dyDescent="0.2">
      <c r="B298" s="93" t="s">
        <v>35</v>
      </c>
      <c r="C298" s="94">
        <v>800088702</v>
      </c>
      <c r="D298" s="94" t="s">
        <v>126</v>
      </c>
      <c r="E298" s="95">
        <v>763156932.25</v>
      </c>
      <c r="F298" s="95">
        <v>951095334</v>
      </c>
      <c r="G298" s="96">
        <f t="shared" si="4"/>
        <v>187938401.75</v>
      </c>
    </row>
    <row r="299" spans="2:7" outlineLevel="2" x14ac:dyDescent="0.2">
      <c r="B299" s="93" t="s">
        <v>35</v>
      </c>
      <c r="C299" s="94">
        <v>800130907</v>
      </c>
      <c r="D299" s="94" t="s">
        <v>128</v>
      </c>
      <c r="E299" s="95">
        <v>1344684474.53</v>
      </c>
      <c r="F299" s="95">
        <v>2145519432.95</v>
      </c>
      <c r="G299" s="96">
        <f t="shared" si="4"/>
        <v>800834958.42000008</v>
      </c>
    </row>
    <row r="300" spans="2:7" outlineLevel="2" x14ac:dyDescent="0.2">
      <c r="B300" s="93" t="s">
        <v>35</v>
      </c>
      <c r="C300" s="94">
        <v>800249241</v>
      </c>
      <c r="D300" s="94" t="s">
        <v>129</v>
      </c>
      <c r="E300" s="95">
        <v>257560078.69999999</v>
      </c>
      <c r="F300" s="95">
        <v>257560078.69999999</v>
      </c>
      <c r="G300" s="96">
        <f t="shared" si="4"/>
        <v>0</v>
      </c>
    </row>
    <row r="301" spans="2:7" outlineLevel="2" x14ac:dyDescent="0.2">
      <c r="B301" s="93" t="s">
        <v>35</v>
      </c>
      <c r="C301" s="94">
        <v>800251440</v>
      </c>
      <c r="D301" s="94" t="s">
        <v>124</v>
      </c>
      <c r="E301" s="95">
        <v>868226709.94000006</v>
      </c>
      <c r="F301" s="95">
        <v>1110288937.1900001</v>
      </c>
      <c r="G301" s="96">
        <f t="shared" si="4"/>
        <v>242062227.25</v>
      </c>
    </row>
    <row r="302" spans="2:7" outlineLevel="2" x14ac:dyDescent="0.2">
      <c r="B302" s="93" t="s">
        <v>35</v>
      </c>
      <c r="C302" s="94">
        <v>805001157</v>
      </c>
      <c r="D302" s="94" t="s">
        <v>130</v>
      </c>
      <c r="E302" s="95">
        <v>10193212</v>
      </c>
      <c r="F302" s="95">
        <v>15598300</v>
      </c>
      <c r="G302" s="96">
        <f t="shared" si="4"/>
        <v>5405088</v>
      </c>
    </row>
    <row r="303" spans="2:7" outlineLevel="2" x14ac:dyDescent="0.2">
      <c r="B303" s="93" t="s">
        <v>35</v>
      </c>
      <c r="C303" s="94">
        <v>806008394</v>
      </c>
      <c r="D303" s="94" t="s">
        <v>131</v>
      </c>
      <c r="E303" s="95">
        <v>801393847.47000003</v>
      </c>
      <c r="F303" s="95">
        <v>1196133252.21</v>
      </c>
      <c r="G303" s="96">
        <f t="shared" si="4"/>
        <v>394739404.74000001</v>
      </c>
    </row>
    <row r="304" spans="2:7" outlineLevel="2" x14ac:dyDescent="0.2">
      <c r="B304" s="93" t="s">
        <v>35</v>
      </c>
      <c r="C304" s="94">
        <v>809008362</v>
      </c>
      <c r="D304" s="94" t="s">
        <v>132</v>
      </c>
      <c r="E304" s="95">
        <v>338203863.60000002</v>
      </c>
      <c r="F304" s="95">
        <v>617726706.88999999</v>
      </c>
      <c r="G304" s="96">
        <f t="shared" si="4"/>
        <v>279522843.28999996</v>
      </c>
    </row>
    <row r="305" spans="2:7" outlineLevel="2" x14ac:dyDescent="0.2">
      <c r="B305" s="93" t="s">
        <v>35</v>
      </c>
      <c r="C305" s="94">
        <v>814000337</v>
      </c>
      <c r="D305" s="94" t="s">
        <v>293</v>
      </c>
      <c r="E305" s="95">
        <v>266594488</v>
      </c>
      <c r="F305" s="95">
        <v>265396409</v>
      </c>
      <c r="G305" s="96">
        <f t="shared" si="4"/>
        <v>-1198079</v>
      </c>
    </row>
    <row r="306" spans="2:7" outlineLevel="2" x14ac:dyDescent="0.2">
      <c r="B306" s="93" t="s">
        <v>35</v>
      </c>
      <c r="C306" s="94">
        <v>817000248</v>
      </c>
      <c r="D306" s="94" t="s">
        <v>133</v>
      </c>
      <c r="E306" s="95">
        <v>271042296</v>
      </c>
      <c r="F306" s="95">
        <v>270889345</v>
      </c>
      <c r="G306" s="96">
        <f t="shared" si="4"/>
        <v>-152951</v>
      </c>
    </row>
    <row r="307" spans="2:7" outlineLevel="2" x14ac:dyDescent="0.2">
      <c r="B307" s="93" t="s">
        <v>35</v>
      </c>
      <c r="C307" s="94">
        <v>817001773</v>
      </c>
      <c r="D307" s="94" t="s">
        <v>294</v>
      </c>
      <c r="E307" s="95">
        <v>315526088</v>
      </c>
      <c r="F307" s="95">
        <v>455383171</v>
      </c>
      <c r="G307" s="96">
        <f t="shared" si="4"/>
        <v>139857083</v>
      </c>
    </row>
    <row r="308" spans="2:7" outlineLevel="2" x14ac:dyDescent="0.2">
      <c r="B308" s="93" t="s">
        <v>35</v>
      </c>
      <c r="C308" s="94">
        <v>824001398</v>
      </c>
      <c r="D308" s="94" t="s">
        <v>295</v>
      </c>
      <c r="E308" s="95">
        <v>125458799</v>
      </c>
      <c r="F308" s="95">
        <v>193871168</v>
      </c>
      <c r="G308" s="96">
        <f t="shared" si="4"/>
        <v>68412369</v>
      </c>
    </row>
    <row r="309" spans="2:7" outlineLevel="2" x14ac:dyDescent="0.2">
      <c r="B309" s="93" t="s">
        <v>35</v>
      </c>
      <c r="C309" s="94">
        <v>830003564</v>
      </c>
      <c r="D309" s="94" t="s">
        <v>134</v>
      </c>
      <c r="E309" s="95">
        <v>4149990408.7999997</v>
      </c>
      <c r="F309" s="95">
        <v>4248624585.6499996</v>
      </c>
      <c r="G309" s="96">
        <f t="shared" si="4"/>
        <v>98634176.849999905</v>
      </c>
    </row>
    <row r="310" spans="2:7" outlineLevel="2" x14ac:dyDescent="0.2">
      <c r="B310" s="93" t="s">
        <v>35</v>
      </c>
      <c r="C310" s="94">
        <v>830113831</v>
      </c>
      <c r="D310" s="94" t="s">
        <v>136</v>
      </c>
      <c r="E310" s="95">
        <v>432159047.15999997</v>
      </c>
      <c r="F310" s="95">
        <v>386015991.25999999</v>
      </c>
      <c r="G310" s="96">
        <f t="shared" si="4"/>
        <v>-46143055.899999976</v>
      </c>
    </row>
    <row r="311" spans="2:7" outlineLevel="2" x14ac:dyDescent="0.2">
      <c r="B311" s="93" t="s">
        <v>35</v>
      </c>
      <c r="C311" s="94">
        <v>837000084</v>
      </c>
      <c r="D311" s="94" t="s">
        <v>137</v>
      </c>
      <c r="E311" s="95">
        <v>238304983.30000001</v>
      </c>
      <c r="F311" s="95">
        <v>578170799.79999995</v>
      </c>
      <c r="G311" s="96">
        <f t="shared" si="4"/>
        <v>339865816.49999994</v>
      </c>
    </row>
    <row r="312" spans="2:7" outlineLevel="2" x14ac:dyDescent="0.2">
      <c r="B312" s="93" t="s">
        <v>35</v>
      </c>
      <c r="C312" s="94">
        <v>839000495</v>
      </c>
      <c r="D312" s="94" t="s">
        <v>138</v>
      </c>
      <c r="E312" s="95">
        <v>13369664</v>
      </c>
      <c r="F312" s="95">
        <v>152167719.5</v>
      </c>
      <c r="G312" s="96">
        <f t="shared" si="4"/>
        <v>138798055.5</v>
      </c>
    </row>
    <row r="313" spans="2:7" outlineLevel="2" x14ac:dyDescent="0.2">
      <c r="B313" s="93" t="s">
        <v>35</v>
      </c>
      <c r="C313" s="94">
        <v>860066942</v>
      </c>
      <c r="D313" s="94" t="s">
        <v>139</v>
      </c>
      <c r="E313" s="95">
        <v>949217053.63</v>
      </c>
      <c r="F313" s="95">
        <v>1146362145.77</v>
      </c>
      <c r="G313" s="96">
        <f t="shared" si="4"/>
        <v>197145092.13999999</v>
      </c>
    </row>
    <row r="314" spans="2:7" outlineLevel="2" x14ac:dyDescent="0.2">
      <c r="B314" s="93" t="s">
        <v>35</v>
      </c>
      <c r="C314" s="94">
        <v>890102044</v>
      </c>
      <c r="D314" s="94" t="s">
        <v>140</v>
      </c>
      <c r="E314" s="95">
        <v>302006260.40000004</v>
      </c>
      <c r="F314" s="95">
        <v>172376961.68000001</v>
      </c>
      <c r="G314" s="96">
        <f t="shared" si="4"/>
        <v>-129629298.72000003</v>
      </c>
    </row>
    <row r="315" spans="2:7" outlineLevel="2" x14ac:dyDescent="0.2">
      <c r="B315" s="93" t="s">
        <v>35</v>
      </c>
      <c r="C315" s="94">
        <v>890303093</v>
      </c>
      <c r="D315" s="94" t="s">
        <v>141</v>
      </c>
      <c r="E315" s="95">
        <v>18408915</v>
      </c>
      <c r="F315" s="95">
        <v>20114326</v>
      </c>
      <c r="G315" s="96">
        <f t="shared" si="4"/>
        <v>1705411</v>
      </c>
    </row>
    <row r="316" spans="2:7" outlineLevel="2" x14ac:dyDescent="0.2">
      <c r="B316" s="93" t="s">
        <v>35</v>
      </c>
      <c r="C316" s="94">
        <v>890500675</v>
      </c>
      <c r="D316" s="94" t="s">
        <v>296</v>
      </c>
      <c r="E316" s="95">
        <v>78104560</v>
      </c>
      <c r="F316" s="95">
        <v>44116890</v>
      </c>
      <c r="G316" s="96">
        <f t="shared" si="4"/>
        <v>-33987670</v>
      </c>
    </row>
    <row r="317" spans="2:7" outlineLevel="2" x14ac:dyDescent="0.2">
      <c r="B317" s="93" t="s">
        <v>35</v>
      </c>
      <c r="C317" s="94">
        <v>891600091</v>
      </c>
      <c r="D317" s="94" t="s">
        <v>142</v>
      </c>
      <c r="E317" s="95">
        <v>314913312</v>
      </c>
      <c r="F317" s="95">
        <v>465544311</v>
      </c>
      <c r="G317" s="96">
        <f t="shared" si="4"/>
        <v>150630999</v>
      </c>
    </row>
    <row r="318" spans="2:7" outlineLevel="2" x14ac:dyDescent="0.2">
      <c r="B318" s="93" t="s">
        <v>35</v>
      </c>
      <c r="C318" s="94">
        <v>891856000</v>
      </c>
      <c r="D318" s="94" t="s">
        <v>143</v>
      </c>
      <c r="E318" s="95">
        <v>1154156147.98</v>
      </c>
      <c r="F318" s="95">
        <v>1751762130</v>
      </c>
      <c r="G318" s="96">
        <f t="shared" si="4"/>
        <v>597605982.01999998</v>
      </c>
    </row>
    <row r="319" spans="2:7" outlineLevel="2" x14ac:dyDescent="0.2">
      <c r="B319" s="93" t="s">
        <v>35</v>
      </c>
      <c r="C319" s="94">
        <v>900156264</v>
      </c>
      <c r="D319" s="94" t="s">
        <v>144</v>
      </c>
      <c r="E319" s="95">
        <v>4056570581.1800003</v>
      </c>
      <c r="F319" s="95">
        <v>11092246959.09</v>
      </c>
      <c r="G319" s="96">
        <f t="shared" si="4"/>
        <v>7035676377.9099998</v>
      </c>
    </row>
    <row r="320" spans="2:7" outlineLevel="2" x14ac:dyDescent="0.2">
      <c r="B320" s="93" t="s">
        <v>35</v>
      </c>
      <c r="C320" s="94">
        <v>900226715</v>
      </c>
      <c r="D320" s="94" t="s">
        <v>125</v>
      </c>
      <c r="E320" s="95">
        <v>7529479536.0100002</v>
      </c>
      <c r="F320" s="95">
        <v>11391598475.49</v>
      </c>
      <c r="G320" s="96">
        <f t="shared" si="4"/>
        <v>3862118939.4799995</v>
      </c>
    </row>
    <row r="321" spans="2:10" outlineLevel="2" x14ac:dyDescent="0.2">
      <c r="B321" s="93" t="s">
        <v>35</v>
      </c>
      <c r="C321" s="94">
        <v>900298372</v>
      </c>
      <c r="D321" s="94" t="s">
        <v>146</v>
      </c>
      <c r="E321" s="95">
        <v>20644842575.59</v>
      </c>
      <c r="F321" s="95">
        <v>39583763711.260002</v>
      </c>
      <c r="G321" s="96">
        <f t="shared" si="4"/>
        <v>18938921135.670002</v>
      </c>
    </row>
    <row r="322" spans="2:10" outlineLevel="2" x14ac:dyDescent="0.2">
      <c r="B322" s="93" t="s">
        <v>35</v>
      </c>
      <c r="C322" s="94">
        <v>900604350</v>
      </c>
      <c r="D322" s="94" t="s">
        <v>147</v>
      </c>
      <c r="E322" s="95">
        <v>656235033.20000005</v>
      </c>
      <c r="F322" s="95">
        <v>966451642.20000005</v>
      </c>
      <c r="G322" s="96">
        <f t="shared" si="4"/>
        <v>310216609</v>
      </c>
    </row>
    <row r="323" spans="2:10" outlineLevel="2" x14ac:dyDescent="0.2">
      <c r="B323" s="93" t="s">
        <v>35</v>
      </c>
      <c r="C323" s="94">
        <v>900914254</v>
      </c>
      <c r="D323" s="94" t="s">
        <v>297</v>
      </c>
      <c r="E323" s="95">
        <v>2321552</v>
      </c>
      <c r="F323" s="95">
        <v>4584804</v>
      </c>
      <c r="G323" s="96">
        <f t="shared" si="4"/>
        <v>2263252</v>
      </c>
    </row>
    <row r="324" spans="2:10" outlineLevel="2" x14ac:dyDescent="0.2">
      <c r="B324" s="93" t="s">
        <v>35</v>
      </c>
      <c r="C324" s="94">
        <v>900935126</v>
      </c>
      <c r="D324" s="94" t="s">
        <v>148</v>
      </c>
      <c r="E324" s="95">
        <v>199402234</v>
      </c>
      <c r="F324" s="95">
        <v>1645768748.8</v>
      </c>
      <c r="G324" s="96">
        <f t="shared" si="4"/>
        <v>1446366514.8</v>
      </c>
    </row>
    <row r="325" spans="2:10" outlineLevel="2" x14ac:dyDescent="0.2">
      <c r="B325" s="93" t="s">
        <v>35</v>
      </c>
      <c r="C325" s="94">
        <v>901021565</v>
      </c>
      <c r="D325" s="94" t="s">
        <v>149</v>
      </c>
      <c r="E325" s="95">
        <v>1303390357</v>
      </c>
      <c r="F325" s="95">
        <v>1606617960.2</v>
      </c>
      <c r="G325" s="96">
        <f t="shared" si="4"/>
        <v>303227603.20000005</v>
      </c>
    </row>
    <row r="326" spans="2:10" outlineLevel="2" x14ac:dyDescent="0.2">
      <c r="B326" s="93" t="s">
        <v>35</v>
      </c>
      <c r="C326" s="94">
        <v>901543211</v>
      </c>
      <c r="D326" s="94" t="s">
        <v>150</v>
      </c>
      <c r="E326" s="95">
        <v>1454973279.3399999</v>
      </c>
      <c r="F326" s="95">
        <v>4359856898.3599997</v>
      </c>
      <c r="G326" s="96">
        <f t="shared" si="4"/>
        <v>2904883619.0199995</v>
      </c>
    </row>
    <row r="327" spans="2:10" outlineLevel="2" x14ac:dyDescent="0.2">
      <c r="B327" s="93" t="s">
        <v>35</v>
      </c>
      <c r="C327" s="94">
        <v>901543761</v>
      </c>
      <c r="D327" s="94" t="s">
        <v>151</v>
      </c>
      <c r="E327" s="95">
        <v>154423879.5</v>
      </c>
      <c r="F327" s="95">
        <v>163308780</v>
      </c>
      <c r="G327" s="96">
        <f t="shared" si="4"/>
        <v>8884900.5</v>
      </c>
    </row>
    <row r="328" spans="2:10" outlineLevel="2" x14ac:dyDescent="0.2">
      <c r="B328" s="93" t="s">
        <v>35</v>
      </c>
      <c r="C328" s="94">
        <v>1074831762</v>
      </c>
      <c r="D328" s="94" t="s">
        <v>89</v>
      </c>
      <c r="E328" s="95">
        <v>0</v>
      </c>
      <c r="F328" s="95">
        <v>59719.5</v>
      </c>
      <c r="G328" s="96">
        <f t="shared" si="4"/>
        <v>59719.5</v>
      </c>
    </row>
    <row r="329" spans="2:10" ht="12.75" outlineLevel="2" thickBot="1" x14ac:dyDescent="0.25">
      <c r="B329" s="93" t="s">
        <v>35</v>
      </c>
      <c r="C329" s="94">
        <v>1245082893</v>
      </c>
      <c r="D329" s="94" t="s">
        <v>298</v>
      </c>
      <c r="E329" s="95">
        <v>0</v>
      </c>
      <c r="F329" s="95">
        <v>83979827.590000004</v>
      </c>
      <c r="G329" s="96">
        <f t="shared" si="4"/>
        <v>83979827.590000004</v>
      </c>
    </row>
    <row r="330" spans="2:10" ht="12.75" outlineLevel="1" thickBot="1" x14ac:dyDescent="0.25">
      <c r="B330" s="111" t="s">
        <v>59</v>
      </c>
      <c r="C330" s="112"/>
      <c r="D330" s="108"/>
      <c r="E330" s="109">
        <f>SUBTOTAL(9,E298:E329)</f>
        <v>49014310169.579987</v>
      </c>
      <c r="F330" s="109">
        <f>SUBTOTAL(9,F298:F329)</f>
        <v>87342955522.089996</v>
      </c>
      <c r="G330" s="110">
        <f>SUBTOTAL(9,G298:G329)</f>
        <v>38328645352.509995</v>
      </c>
    </row>
    <row r="331" spans="2:10" ht="12.75" thickBot="1" x14ac:dyDescent="0.25">
      <c r="B331" s="111" t="s">
        <v>64</v>
      </c>
      <c r="C331" s="112"/>
      <c r="D331" s="108"/>
      <c r="E331" s="109">
        <f>SUBTOTAL(9,E7:E329)</f>
        <v>209541522769.40002</v>
      </c>
      <c r="F331" s="109">
        <f>SUBTOTAL(9,F7:F329)</f>
        <v>253618363399.82993</v>
      </c>
      <c r="G331" s="110">
        <f>SUBTOTAL(9,G7:G329)</f>
        <v>44076840630.429939</v>
      </c>
    </row>
    <row r="332" spans="2:10" x14ac:dyDescent="0.2">
      <c r="B332" s="119"/>
      <c r="C332" s="119"/>
      <c r="D332" s="119"/>
      <c r="E332" s="120"/>
      <c r="F332" s="120"/>
      <c r="G332" s="120"/>
    </row>
    <row r="333" spans="2:10" s="39" customFormat="1" ht="12.75" thickBot="1" x14ac:dyDescent="0.25">
      <c r="B333" s="105"/>
      <c r="C333" s="105"/>
      <c r="D333" s="105"/>
      <c r="E333" s="106"/>
      <c r="F333" s="106"/>
      <c r="G333" s="106"/>
      <c r="J333" s="107"/>
    </row>
    <row r="334" spans="2:10" ht="12.75" thickBot="1" x14ac:dyDescent="0.25">
      <c r="B334" s="123" t="s">
        <v>91</v>
      </c>
      <c r="C334" s="124"/>
      <c r="D334" s="125"/>
      <c r="E334" s="77">
        <v>6944429854</v>
      </c>
      <c r="F334" s="77">
        <v>7396849594.2999992</v>
      </c>
      <c r="G334" s="78">
        <f t="shared" ref="G334" si="5">+F334-E334</f>
        <v>452419740.29999924</v>
      </c>
    </row>
    <row r="335" spans="2:10" ht="10.5" customHeight="1" thickBot="1" x14ac:dyDescent="0.25">
      <c r="B335" s="79"/>
      <c r="C335" s="80"/>
      <c r="D335" s="79"/>
      <c r="E335" s="81"/>
      <c r="F335" s="81"/>
      <c r="H335" s="35"/>
      <c r="I335" s="35"/>
    </row>
    <row r="336" spans="2:10" ht="12.75" thickBot="1" x14ac:dyDescent="0.25">
      <c r="B336" s="37" t="s">
        <v>77</v>
      </c>
      <c r="C336" s="82"/>
      <c r="D336" s="82"/>
      <c r="E336" s="83">
        <f>+E331+E334</f>
        <v>216485952623.40002</v>
      </c>
      <c r="F336" s="83">
        <f>+F331+F334</f>
        <v>261015212994.12991</v>
      </c>
      <c r="G336" s="113">
        <f>+G331+G334</f>
        <v>44529260370.729935</v>
      </c>
    </row>
    <row r="341" spans="2:3" x14ac:dyDescent="0.2">
      <c r="B341" s="126" t="s">
        <v>67</v>
      </c>
      <c r="C341" s="126"/>
    </row>
    <row r="342" spans="2:3" x14ac:dyDescent="0.2">
      <c r="B342" s="34" t="s">
        <v>66</v>
      </c>
      <c r="C342" s="38"/>
    </row>
    <row r="343" spans="2:3" x14ac:dyDescent="0.2">
      <c r="B343" s="34" t="s">
        <v>62</v>
      </c>
      <c r="C343" s="38"/>
    </row>
    <row r="344" spans="2:3" x14ac:dyDescent="0.2">
      <c r="C344" s="38"/>
    </row>
    <row r="345" spans="2:3" x14ac:dyDescent="0.2">
      <c r="C345" s="38"/>
    </row>
    <row r="346" spans="2:3" x14ac:dyDescent="0.2">
      <c r="B346" s="39" t="s">
        <v>63</v>
      </c>
      <c r="C346" s="38"/>
    </row>
    <row r="347" spans="2:3" x14ac:dyDescent="0.2">
      <c r="B347" s="34" t="s">
        <v>65</v>
      </c>
      <c r="C347" s="38"/>
    </row>
    <row r="348" spans="2:3" x14ac:dyDescent="0.2">
      <c r="B348" s="34" t="s">
        <v>62</v>
      </c>
      <c r="C348" s="38"/>
    </row>
  </sheetData>
  <autoFilter ref="B6:J330" xr:uid="{F97C2085-618C-4351-A663-359380755A6A}"/>
  <mergeCells count="2">
    <mergeCell ref="B334:D334"/>
    <mergeCell ref="B341:C34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Diciembre_2024</vt:lpstr>
      <vt:lpstr>2023-2024</vt:lpstr>
      <vt:lpstr>Diciembre_2024!Títulos_a_imprimir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NMUCAR06@srs.local</cp:lastModifiedBy>
  <cp:lastPrinted>2018-11-22T15:16:15Z</cp:lastPrinted>
  <dcterms:created xsi:type="dcterms:W3CDTF">2017-11-16T14:43:06Z</dcterms:created>
  <dcterms:modified xsi:type="dcterms:W3CDTF">2025-02-03T18:21:26Z</dcterms:modified>
</cp:coreProperties>
</file>